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GFBE - Gerencia de Folha de Beneficios\PORTAL DE TRANSPARÊNCIA\CCIR\2022\"/>
    </mc:Choice>
  </mc:AlternateContent>
  <bookViews>
    <workbookView xWindow="0" yWindow="0" windowWidth="20490" windowHeight="7635"/>
  </bookViews>
  <sheets>
    <sheet name="Composição da Cart. Dez-202 " sheetId="1" r:id="rId1"/>
  </sheets>
  <externalReferences>
    <externalReference r:id="rId2"/>
  </externalReferences>
  <definedNames>
    <definedName name="_xlnm.Print_Area" localSheetId="0">'Composição da Cart. Dez-202 '!$A$1:$I$63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E30" i="1"/>
  <c r="F30" i="1" s="1"/>
  <c r="E29" i="1"/>
  <c r="F29" i="1" s="1"/>
  <c r="F28" i="1"/>
  <c r="E28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E20" i="1"/>
  <c r="F20" i="1" s="1"/>
  <c r="E19" i="1"/>
  <c r="F19" i="1" s="1"/>
  <c r="E18" i="1"/>
  <c r="F18" i="1" s="1"/>
  <c r="E17" i="1"/>
  <c r="F17" i="1" s="1"/>
  <c r="E16" i="1"/>
  <c r="F16" i="1" s="1"/>
  <c r="F15" i="1"/>
  <c r="E15" i="1"/>
  <c r="E14" i="1"/>
  <c r="F14" i="1" s="1"/>
  <c r="E13" i="1"/>
  <c r="F13" i="1" s="1"/>
  <c r="E12" i="1"/>
  <c r="F12" i="1" s="1"/>
  <c r="E11" i="1"/>
  <c r="F11" i="1" s="1"/>
  <c r="E10" i="1"/>
  <c r="E49" i="1" l="1"/>
  <c r="F10" i="1"/>
  <c r="F49" i="1" s="1"/>
</calcChain>
</file>

<file path=xl/sharedStrings.xml><?xml version="1.0" encoding="utf-8"?>
<sst xmlns="http://schemas.openxmlformats.org/spreadsheetml/2006/main" count="111" uniqueCount="107">
  <si>
    <t>PREFEITURA MUNICIPAL DE BOA VISTA</t>
  </si>
  <si>
    <t>REGIME DE PREVIDÊNCIA SOCIAL DOS SERVIDORES PÚBLICOS DO MUNICÍPIO DE BOA VISTA - PRESSEM</t>
  </si>
  <si>
    <t>Composição da Carteira de Investimentos - DEZEMBRO/2022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</si>
  <si>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</si>
  <si>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</si>
  <si>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</si>
  <si>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</si>
  <si>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</si>
  <si>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</si>
  <si>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</si>
  <si>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</si>
  <si>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</si>
  <si>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</si>
  <si>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</si>
  <si>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</si>
  <si>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</si>
  <si>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</si>
  <si>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</si>
  <si>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19.515.015/0001-10</t>
  </si>
  <si>
    <t>BB PREVIDENCIÁRIO RF TP IPCA IV FI</t>
  </si>
  <si>
    <t xml:space="preserve"> 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</si>
  <si>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</si>
  <si>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</si>
  <si>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</si>
  <si>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</si>
  <si>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</si>
  <si>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</si>
  <si>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</si>
  <si>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</si>
  <si>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</si>
  <si>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</si>
  <si>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</si>
  <si>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</si>
  <si>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</si>
  <si>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</si>
  <si>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25.078.994/0001-90</t>
  </si>
  <si>
    <r>
      <t>BB PREVIDENCIÁRIO RF ALOCAÇÃO ATIVA FIC DE FI</t>
    </r>
    <r>
      <rPr>
        <sz val="11"/>
        <color rgb="FFFF0000"/>
        <rFont val="Calibri"/>
        <family val="2"/>
        <scheme val="minor"/>
      </rPr>
      <t>*</t>
    </r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</si>
  <si>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</si>
  <si>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</si>
  <si>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</si>
  <si>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</si>
  <si>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</si>
  <si>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</si>
  <si>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</si>
  <si>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</si>
  <si>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</si>
  <si>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</si>
  <si>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</si>
  <si>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</si>
  <si>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</si>
  <si>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</si>
  <si>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15.486.093/0001-83</t>
  </si>
  <si>
    <r>
      <t xml:space="preserve">BB PREVIDENCIÁRIO RENDA FIXA TÍTULOS PÚBLICOS IPCA FI </t>
    </r>
    <r>
      <rPr>
        <sz val="10"/>
        <color rgb="FFFF0000"/>
        <rFont val="Calibri"/>
        <family val="2"/>
        <scheme val="minor"/>
      </rPr>
      <t/>
    </r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</si>
  <si>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</si>
  <si>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</si>
  <si>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</si>
  <si>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r>
      <t>BB PREVIDENCIÁRIO RF ALOCAÇÃO ATIVA RETORNO TOTAL FIC DE FI</t>
    </r>
    <r>
      <rPr>
        <sz val="11"/>
        <color rgb="FFFF0000"/>
        <rFont val="Calibri"/>
        <family val="2"/>
        <scheme val="minor"/>
      </rPr>
      <t>*</t>
    </r>
  </si>
  <si>
    <t>23.215.097/0001-55</t>
  </si>
  <si>
    <t>3588/006.00071001-1</t>
  </si>
  <si>
    <t>CAIXA FIC BRASIL GESTÃO ESTRATÉGICA RENDA FIXA</t>
  </si>
  <si>
    <t>10.740.670/0001/-06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</si>
  <si>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</si>
  <si>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</si>
  <si>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</si>
  <si>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</si>
  <si>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</si>
  <si>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</si>
  <si>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</si>
  <si>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</si>
  <si>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</si>
  <si>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</si>
  <si>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</si>
  <si>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</si>
  <si>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</si>
  <si>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</si>
  <si>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</si>
  <si>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</si>
  <si>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13.455.197/0001-03</t>
  </si>
  <si>
    <t>3436/45.000002.3</t>
  </si>
  <si>
    <t>SANTANDER FI IRF-M  TP RENDA FIXA</t>
  </si>
  <si>
    <t>26.507.132/0001-06</t>
  </si>
  <si>
    <t>SANTANDER ATIVO  FIC  RENDA FIXA</t>
  </si>
  <si>
    <t>29.549.642/0001-26</t>
  </si>
  <si>
    <t xml:space="preserve">SANTANDER SELEÇÃO CRESCIMENTO FIC AÇÕES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</si>
  <si>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</si>
  <si>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</si>
  <si>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</si>
  <si>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</si>
  <si>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</si>
  <si>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</si>
  <si>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</si>
  <si>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</si>
  <si>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</si>
  <si>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03.399.411/0001-90</t>
  </si>
  <si>
    <t>0522/432917-1</t>
  </si>
  <si>
    <t>BRADESCO FI RF REFERENCIADO DI PREMIUM</t>
  </si>
  <si>
    <t>SALDO TOTAL</t>
  </si>
  <si>
    <t>Elaborado  por:</t>
  </si>
  <si>
    <t>Odete Costa</t>
  </si>
  <si>
    <t>Agente Municipal</t>
  </si>
  <si>
    <t>Anna Carolina Vieira de Siqueira e Silva</t>
  </si>
  <si>
    <t>Diretora de Administração e Finanças</t>
  </si>
  <si>
    <t>* Houve uma incorporação do fundo BB PREVIDENCIÁRIO RF ALOCAÇÃO ATIVA FIC DE FI, com CNPJ: 25.078.994/0001-90 pelo Fundo BB PREVIDENCIÁRIO RF ALOCAÇÃO ATIVA RETORNO TOTAL FIC DE FI, com CNPJ: 35.292.588/0001-89, conforme documento: Convocação - Consulta Formal, do dia 07.10.2022 enviado pelo nosso Gerente Roberto Rivelino, do Banco do Brasil.</t>
  </si>
  <si>
    <t>Rua: Professor Agnelo Bitencourt, nº 361 - Centro</t>
  </si>
  <si>
    <t>Fone: (95) 98400-2429/98400-9267 - CEP: 69.301-430 - Boa Vista - Roraima</t>
  </si>
  <si>
    <t>Site: www.boavista.rr.gov.br - E.mail: pressem@hotmail.com</t>
  </si>
  <si>
    <t>Boa Vista, 9 de janeiro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</si>
</sst>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#,##0.00_ ;\-#,##0.00\ "/>
    <numFmt numFmtId="165" formatCode="_-* #,##0.0_-;\-* #,##0.0_-;_-* &quot;-&quot;??_-;_-@_-"/>
    <numFmt numFmtId="166" formatCode="#,##0.00;[Red]#,##0.00"/>
    <numFmt numFmtId="167" formatCode="#,##0.00_ ;[Red]\-#,##0.00\ "/>
    <numFmt numFmtId="168" formatCode="0.00_ ;[Red]\-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167" fontId="4" fillId="0" borderId="0" xfId="0" applyNumberFormat="1" applyFont="1" applyAlignment="1">
      <alignment horizontal="center" vertical="center" wrapText="1"/>
    </xf>
    <xf numFmtId="164" fontId="6" fillId="2" borderId="12" xfId="2" applyNumberFormat="1" applyFont="1" applyFill="1" applyBorder="1" applyAlignment="1">
      <alignment horizontal="center" vertical="center" wrapText="1"/>
    </xf>
    <xf numFmtId="164" fontId="6" fillId="2" borderId="13" xfId="2" applyNumberFormat="1" applyFont="1" applyFill="1" applyBorder="1" applyAlignment="1">
      <alignment horizontal="center" vertical="center" wrapText="1"/>
    </xf>
    <xf numFmtId="164" fontId="6" fillId="2" borderId="4" xfId="2" applyNumberFormat="1" applyFont="1" applyFill="1" applyBorder="1" applyAlignment="1">
      <alignment horizontal="center" vertical="center" wrapText="1"/>
    </xf>
    <xf numFmtId="164" fontId="6" fillId="2" borderId="8" xfId="2" applyNumberFormat="1" applyFont="1" applyFill="1" applyBorder="1" applyAlignment="1">
      <alignment horizontal="center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0" fillId="0" borderId="23" xfId="0" applyNumberFormat="1" applyBorder="1" applyAlignment="1">
      <alignment horizontal="center" vertical="center" wrapText="1"/>
    </xf>
    <xf numFmtId="166" fontId="0" fillId="0" borderId="24" xfId="0" applyNumberForma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164" fontId="0" fillId="4" borderId="4" xfId="2" applyNumberFormat="1" applyFont="1" applyFill="1" applyBorder="1" applyAlignment="1">
      <alignment horizontal="center" vertical="center" wrapText="1"/>
    </xf>
    <xf numFmtId="164" fontId="6" fillId="4" borderId="6" xfId="2" applyNumberFormat="1" applyFont="1" applyFill="1" applyBorder="1" applyAlignment="1">
      <alignment horizontal="center" vertical="center" wrapText="1"/>
    </xf>
    <xf numFmtId="4" fontId="6" fillId="4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164" fontId="6" fillId="4" borderId="7" xfId="2" applyNumberFormat="1" applyFont="1" applyFill="1" applyBorder="1" applyAlignment="1">
      <alignment horizontal="center" vertical="center" wrapText="1"/>
    </xf>
    <xf numFmtId="4" fontId="6" fillId="4" borderId="7" xfId="1" applyNumberFormat="1" applyFont="1" applyFill="1" applyBorder="1" applyAlignment="1">
      <alignment horizontal="center" vertical="center" wrapText="1"/>
    </xf>
    <xf numFmtId="44" fontId="4" fillId="4" borderId="0" xfId="0" applyNumberFormat="1" applyFont="1" applyFill="1" applyAlignment="1">
      <alignment wrapText="1"/>
    </xf>
    <xf numFmtId="0" fontId="4" fillId="4" borderId="0" xfId="1" applyNumberFormat="1" applyFont="1" applyFill="1" applyBorder="1" applyAlignment="1">
      <alignment wrapText="1"/>
    </xf>
    <xf numFmtId="4" fontId="7" fillId="4" borderId="7" xfId="1" applyNumberFormat="1" applyFont="1" applyFill="1" applyBorder="1" applyAlignment="1">
      <alignment horizontal="center" vertical="center" wrapText="1"/>
    </xf>
    <xf numFmtId="165" fontId="4" fillId="4" borderId="0" xfId="1" applyNumberFormat="1" applyFont="1" applyFill="1" applyBorder="1" applyAlignment="1">
      <alignment wrapText="1"/>
    </xf>
    <xf numFmtId="164" fontId="0" fillId="4" borderId="7" xfId="2" applyNumberFormat="1" applyFont="1" applyFill="1" applyBorder="1" applyAlignment="1">
      <alignment horizontal="center" vertical="center" wrapText="1"/>
    </xf>
    <xf numFmtId="164" fontId="6" fillId="4" borderId="4" xfId="2" applyNumberFormat="1" applyFont="1" applyFill="1" applyBorder="1" applyAlignment="1">
      <alignment horizontal="center" vertical="center" wrapText="1"/>
    </xf>
    <xf numFmtId="4" fontId="0" fillId="4" borderId="7" xfId="1" applyNumberFormat="1" applyFont="1" applyFill="1" applyBorder="1" applyAlignment="1">
      <alignment horizontal="center" vertical="center" wrapText="1"/>
    </xf>
    <xf numFmtId="166" fontId="4" fillId="4" borderId="0" xfId="0" quotePrefix="1" applyNumberFormat="1" applyFont="1" applyFill="1" applyAlignment="1">
      <alignment wrapText="1"/>
    </xf>
    <xf numFmtId="164" fontId="7" fillId="4" borderId="4" xfId="2" applyNumberFormat="1" applyFont="1" applyFill="1" applyBorder="1" applyAlignment="1">
      <alignment horizontal="center" vertical="center" wrapText="1"/>
    </xf>
    <xf numFmtId="166" fontId="4" fillId="4" borderId="0" xfId="0" applyNumberFormat="1" applyFont="1" applyFill="1" applyAlignment="1">
      <alignment wrapText="1"/>
    </xf>
    <xf numFmtId="0" fontId="4" fillId="4" borderId="0" xfId="0" applyFont="1" applyFill="1" applyAlignment="1">
      <alignment horizontal="center" vertical="center" wrapText="1"/>
    </xf>
    <xf numFmtId="167" fontId="8" fillId="4" borderId="0" xfId="0" applyNumberFormat="1" applyFont="1" applyFill="1" applyAlignment="1">
      <alignment horizontal="center" vertical="center" wrapText="1"/>
    </xf>
    <xf numFmtId="166" fontId="4" fillId="4" borderId="0" xfId="0" applyNumberFormat="1" applyFont="1" applyFill="1" applyAlignment="1">
      <alignment horizontal="center" wrapText="1"/>
    </xf>
    <xf numFmtId="0" fontId="6" fillId="4" borderId="9" xfId="0" applyFont="1" applyFill="1" applyBorder="1" applyAlignment="1">
      <alignment horizontal="left" vertical="center" wrapText="1"/>
    </xf>
    <xf numFmtId="167" fontId="9" fillId="4" borderId="7" xfId="1" applyNumberFormat="1" applyFont="1" applyFill="1" applyBorder="1" applyAlignment="1">
      <alignment horizontal="center" vertical="center" wrapText="1"/>
    </xf>
    <xf numFmtId="43" fontId="4" fillId="4" borderId="0" xfId="1" applyFont="1" applyFill="1" applyBorder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7" fontId="7" fillId="4" borderId="7" xfId="1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Alignment="1">
      <alignment wrapText="1"/>
    </xf>
    <xf numFmtId="0" fontId="8" fillId="4" borderId="0" xfId="0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4" fontId="6" fillId="4" borderId="6" xfId="2" applyNumberFormat="1" applyFont="1" applyFill="1" applyBorder="1" applyAlignment="1">
      <alignment horizontal="center" vertical="center" wrapText="1"/>
    </xf>
    <xf numFmtId="167" fontId="9" fillId="4" borderId="10" xfId="1" applyNumberFormat="1" applyFont="1" applyFill="1" applyBorder="1" applyAlignment="1">
      <alignment horizontal="center" vertical="center" wrapText="1"/>
    </xf>
    <xf numFmtId="167" fontId="4" fillId="4" borderId="0" xfId="0" applyNumberFormat="1" applyFont="1" applyFill="1" applyAlignment="1">
      <alignment horizontal="center" vertical="center" wrapText="1"/>
    </xf>
    <xf numFmtId="164" fontId="6" fillId="4" borderId="11" xfId="2" applyNumberFormat="1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164" fontId="0" fillId="4" borderId="14" xfId="2" applyNumberFormat="1" applyFont="1" applyFill="1" applyBorder="1" applyAlignment="1">
      <alignment horizontal="center" vertical="center" wrapText="1"/>
    </xf>
    <xf numFmtId="4" fontId="0" fillId="4" borderId="14" xfId="1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167" fontId="4" fillId="4" borderId="0" xfId="0" applyNumberFormat="1" applyFont="1" applyFill="1" applyAlignment="1">
      <alignment horizontal="center" wrapText="1"/>
    </xf>
    <xf numFmtId="167" fontId="4" fillId="4" borderId="0" xfId="0" applyNumberFormat="1" applyFont="1" applyFill="1" applyAlignment="1">
      <alignment vertical="center" wrapText="1"/>
    </xf>
    <xf numFmtId="43" fontId="8" fillId="4" borderId="0" xfId="1" applyFont="1" applyFill="1" applyBorder="1" applyAlignment="1">
      <alignment wrapText="1"/>
    </xf>
    <xf numFmtId="0" fontId="6" fillId="4" borderId="16" xfId="0" applyFont="1" applyFill="1" applyBorder="1" applyAlignment="1">
      <alignment horizontal="left" vertical="center" wrapText="1"/>
    </xf>
    <xf numFmtId="43" fontId="4" fillId="4" borderId="0" xfId="1" applyFont="1" applyFill="1" applyBorder="1" applyAlignment="1">
      <alignment wrapText="1"/>
    </xf>
    <xf numFmtId="0" fontId="0" fillId="4" borderId="17" xfId="0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left" vertical="center" wrapText="1"/>
    </xf>
    <xf numFmtId="164" fontId="0" fillId="4" borderId="17" xfId="2" applyNumberFormat="1" applyFont="1" applyFill="1" applyBorder="1" applyAlignment="1">
      <alignment horizontal="center" vertical="center" wrapText="1"/>
    </xf>
    <xf numFmtId="164" fontId="6" fillId="4" borderId="17" xfId="2" applyNumberFormat="1" applyFont="1" applyFill="1" applyBorder="1" applyAlignment="1">
      <alignment horizontal="center" vertical="center" wrapText="1"/>
    </xf>
    <xf numFmtId="4" fontId="6" fillId="4" borderId="17" xfId="1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4" fontId="7" fillId="4" borderId="17" xfId="1" applyNumberFormat="1" applyFont="1" applyFill="1" applyBorder="1" applyAlignment="1">
      <alignment horizontal="center" vertical="center" wrapText="1"/>
    </xf>
    <xf numFmtId="167" fontId="5" fillId="4" borderId="0" xfId="0" applyNumberFormat="1" applyFont="1" applyFill="1" applyAlignment="1">
      <alignment vertical="center" wrapText="1"/>
    </xf>
    <xf numFmtId="164" fontId="6" fillId="4" borderId="10" xfId="2" applyNumberFormat="1" applyFont="1" applyFill="1" applyBorder="1" applyAlignment="1">
      <alignment horizontal="center" vertical="center" wrapText="1"/>
    </xf>
    <xf numFmtId="168" fontId="4" fillId="4" borderId="0" xfId="0" applyNumberFormat="1" applyFont="1" applyFill="1" applyAlignment="1">
      <alignment horizontal="center" wrapText="1"/>
    </xf>
    <xf numFmtId="0" fontId="6" fillId="4" borderId="21" xfId="0" applyFont="1" applyFill="1" applyBorder="1" applyAlignment="1">
      <alignment horizontal="left" vertical="center" wrapText="1"/>
    </xf>
    <xf numFmtId="164" fontId="6" fillId="4" borderId="2" xfId="2" applyNumberFormat="1" applyFont="1" applyFill="1" applyBorder="1" applyAlignment="1">
      <alignment horizontal="center" vertical="center" wrapText="1"/>
    </xf>
    <xf numFmtId="4" fontId="6" fillId="4" borderId="2" xfId="1" applyNumberFormat="1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3524249</xdr:colOff>
      <xdr:row>0</xdr:row>
      <xdr:rowOff>47625</xdr:rowOff>
    </xdr:from>
    <xdr:to>
      <xdr:col>4</xdr:col>
      <xdr:colOff>209549</xdr:colOff>
      <xdr:row>1</xdr:row>
      <xdr:rowOff>685800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xmlns="" id="{D759B012-85AD-42E4-A7EA-E3311DDB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4" y="47625"/>
          <a:ext cx="866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erverpressem\DAF%20-%20Diretoria%20de%20Administra&#231;&#227;o%20e%20Finan&#231;as\DAFI%20-%20ODETE\Odete%20Costa%2004.09.20\Composi&#231;&#227;o%20da%20Carteira%20de%20Investimentos%20-%20JANEIRO%20A%20DEZEMBRO%20-%20%202022\Composi&#231;&#227;o%20da%20Carteira%20de%20Investimentos%20-%20nov%20dez-2022.xlsx?80A8B869" TargetMode="External"/><Relationship Id="rId1" Type="http://schemas.openxmlformats.org/officeDocument/2006/relationships/externalLinkPath" Target="file:///\\80A8B869\Composi&#231;&#227;o%20da%20Carteira%20de%20Investimentos%20-%20nov%20dez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ão da cart.FEV-2022"/>
      <sheetName val="Composição da Cart. Março-2022"/>
      <sheetName val="Composição da Cart.Janeiro-2022"/>
      <sheetName val="Composição da Cart. Abril-2022"/>
      <sheetName val="Composição da Cart. Maio-2022"/>
      <sheetName val="Composição da Cart. junho-2022 "/>
      <sheetName val="Composição da Cart. Julho-2022"/>
      <sheetName val="Composição da Cart. Agosto-2022"/>
      <sheetName val="Composição da Cart. Set-2022"/>
      <sheetName val="Composição da Cart. Out-2022"/>
      <sheetName val="Composição da Cart. Nov-202 (2)"/>
      <sheetName val="Composição da Cart. Nov-2022"/>
      <sheetName val="Composição da Cart. Dez-202 (2)"/>
      <sheetName val="Composição da Cart. Dez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96348074.540000007</v>
          </cell>
        </row>
        <row r="11">
          <cell r="F11">
            <v>15870759.84</v>
          </cell>
        </row>
        <row r="12">
          <cell r="F12">
            <v>68669850.810000002</v>
          </cell>
        </row>
        <row r="13">
          <cell r="F13">
            <v>0</v>
          </cell>
        </row>
        <row r="14">
          <cell r="F14">
            <v>19266668.489999998</v>
          </cell>
        </row>
        <row r="15">
          <cell r="F15">
            <v>35282713.259999998</v>
          </cell>
        </row>
        <row r="16">
          <cell r="F16">
            <v>109879142.19</v>
          </cell>
        </row>
        <row r="17">
          <cell r="F17">
            <v>8925645.1300000008</v>
          </cell>
        </row>
        <row r="18">
          <cell r="F18">
            <v>153035796.56</v>
          </cell>
        </row>
        <row r="19">
          <cell r="F19">
            <v>12426506.859999999</v>
          </cell>
        </row>
        <row r="20">
          <cell r="F20">
            <v>1024813.68</v>
          </cell>
        </row>
        <row r="21">
          <cell r="F21">
            <v>45199335.670000002</v>
          </cell>
        </row>
        <row r="22">
          <cell r="F22">
            <v>2630716.23</v>
          </cell>
        </row>
        <row r="23">
          <cell r="F23">
            <v>53026657.780000001</v>
          </cell>
        </row>
        <row r="24">
          <cell r="F24">
            <v>17034360.960000001</v>
          </cell>
        </row>
        <row r="25">
          <cell r="F25">
            <v>16815034.18</v>
          </cell>
        </row>
        <row r="26">
          <cell r="F26">
            <v>3442.96</v>
          </cell>
        </row>
        <row r="27">
          <cell r="F27">
            <v>30638289.100000001</v>
          </cell>
        </row>
        <row r="28">
          <cell r="F28">
            <v>12066730.9</v>
          </cell>
        </row>
        <row r="29">
          <cell r="F29">
            <v>5368451.8099999996</v>
          </cell>
        </row>
        <row r="30">
          <cell r="F30">
            <v>7903550.6900000004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topLeftCell="A25" zoomScale="89" zoomScaleNormal="89" workbookViewId="0">
      <selection activeCell="A48" sqref="A48:XFD48"/>
    </sheetView>
  </sheetViews>
  <sheetFormatPr defaultColWidth="9.140625" defaultRowHeight="12.75" x14ac:dyDescent="0.2"/>
  <cols>
    <col min="1" max="1" width="5.7109375" style="1" customWidth="1"/>
    <col min="2" max="2" width="22.5703125" style="1" customWidth="1"/>
    <col min="3" max="3" width="20.140625" style="1" customWidth="1"/>
    <col min="4" max="4" width="62.7109375" style="1" customWidth="1"/>
    <col min="5" max="5" width="20.85546875" style="1" customWidth="1"/>
    <col min="6" max="6" width="19.28515625" style="1" customWidth="1"/>
    <col min="7" max="7" width="18.5703125" style="1" customWidth="1"/>
    <col min="8" max="8" width="19" style="1" customWidth="1"/>
    <col min="9" max="9" width="19.570312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5"/>
    <row r="2" spans="2:13" ht="54.75" customHeight="1" x14ac:dyDescent="0.25">
      <c r="E2" s="2"/>
      <c r="F2" s="2"/>
    </row>
    <row r="3" spans="2:13" ht="14.25" customHeight="1" x14ac:dyDescent="0.3">
      <c r="B3" s="34" t="s">
        <v>0</v>
      </c>
      <c r="C3" s="34"/>
      <c r="D3" s="34"/>
      <c r="E3" s="34"/>
      <c r="F3" s="34"/>
      <c r="G3" s="34"/>
      <c r="H3" s="34"/>
      <c r="I3" s="34"/>
    </row>
    <row r="4" spans="2:13" ht="11.25" customHeight="1" x14ac:dyDescent="0.25">
      <c r="B4" s="35" t="s">
        <v>1</v>
      </c>
      <c r="C4" s="35"/>
      <c r="D4" s="35"/>
      <c r="E4" s="35"/>
      <c r="F4" s="35"/>
      <c r="G4" s="35"/>
      <c r="H4" s="35"/>
      <c r="I4" s="35"/>
    </row>
    <row r="5" spans="2:13" ht="11.25" customHeight="1" x14ac:dyDescent="0.25">
      <c r="B5" s="2"/>
      <c r="C5" s="2"/>
      <c r="D5" s="2"/>
      <c r="E5" s="2"/>
      <c r="F5" s="2"/>
      <c r="G5" s="2"/>
      <c r="H5" s="2"/>
      <c r="I5" s="2"/>
    </row>
    <row r="6" spans="2:13" ht="9.75" customHeight="1" x14ac:dyDescent="0.2">
      <c r="B6" s="36" t="s">
        <v>2</v>
      </c>
      <c r="C6" s="36"/>
      <c r="D6" s="36"/>
      <c r="E6" s="36"/>
      <c r="F6" s="36"/>
      <c r="G6" s="36"/>
      <c r="H6" s="36"/>
      <c r="I6" s="36"/>
    </row>
    <row r="7" spans="2:13" ht="9.75" customHeight="1" x14ac:dyDescent="0.2">
      <c r="B7" s="36"/>
      <c r="C7" s="36"/>
      <c r="D7" s="36"/>
      <c r="E7" s="36"/>
      <c r="F7" s="36"/>
      <c r="G7" s="36"/>
      <c r="H7" s="36"/>
      <c r="I7" s="36"/>
    </row>
    <row r="8" spans="2:13" ht="12" customHeight="1" thickBot="1" x14ac:dyDescent="0.3">
      <c r="B8" s="3"/>
      <c r="C8" s="3"/>
      <c r="D8" s="3"/>
      <c r="E8" s="3"/>
      <c r="F8" s="3"/>
      <c r="G8" s="3"/>
      <c r="H8" s="3"/>
      <c r="I8" s="3"/>
    </row>
    <row r="9" spans="2:13" ht="13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s="57" customFormat="1" ht="13.5" customHeight="1" x14ac:dyDescent="0.2">
      <c r="B10" s="52" t="s">
        <v>11</v>
      </c>
      <c r="C10" s="37" t="s">
        <v>12</v>
      </c>
      <c r="D10" s="53" t="s">
        <v>13</v>
      </c>
      <c r="E10" s="54">
        <f>'[1]Composição da Cart. Nov-2022'!F10</f>
        <v>96348074.540000007</v>
      </c>
      <c r="F10" s="55">
        <f>E10+G10-H10+I10</f>
        <v>97228463.390000001</v>
      </c>
      <c r="G10" s="54">
        <v>0</v>
      </c>
      <c r="H10" s="54">
        <v>0</v>
      </c>
      <c r="I10" s="56">
        <v>880388.85</v>
      </c>
    </row>
    <row r="11" spans="2:13" s="57" customFormat="1" ht="12.75" customHeight="1" x14ac:dyDescent="0.2">
      <c r="B11" s="58" t="s">
        <v>14</v>
      </c>
      <c r="C11" s="38"/>
      <c r="D11" s="59" t="s">
        <v>15</v>
      </c>
      <c r="E11" s="54">
        <f>'[1]Composição da Cart. Nov-2022'!F11</f>
        <v>15870759.84</v>
      </c>
      <c r="F11" s="55">
        <f t="shared" ref="F11:F48" si="0">E11+G11-H11+I11</f>
        <v>16098238.789999999</v>
      </c>
      <c r="G11" s="60">
        <v>0</v>
      </c>
      <c r="H11" s="54">
        <v>0</v>
      </c>
      <c r="I11" s="61">
        <v>227478.95</v>
      </c>
      <c r="J11" s="62"/>
      <c r="K11" s="63"/>
    </row>
    <row r="12" spans="2:13" s="57" customFormat="1" ht="13.5" customHeight="1" x14ac:dyDescent="0.2">
      <c r="B12" s="58" t="s">
        <v>16</v>
      </c>
      <c r="C12" s="38"/>
      <c r="D12" s="59" t="s">
        <v>17</v>
      </c>
      <c r="E12" s="54">
        <f>'[1]Composição da Cart. Nov-2022'!F12</f>
        <v>68669850.810000002</v>
      </c>
      <c r="F12" s="55">
        <f t="shared" si="0"/>
        <v>68520082.219999999</v>
      </c>
      <c r="G12" s="60">
        <v>0</v>
      </c>
      <c r="H12" s="54">
        <v>0</v>
      </c>
      <c r="I12" s="64">
        <v>-149768.59</v>
      </c>
      <c r="J12" s="65"/>
    </row>
    <row r="13" spans="2:13" s="57" customFormat="1" ht="13.5" customHeight="1" x14ac:dyDescent="0.2">
      <c r="B13" s="58" t="s">
        <v>18</v>
      </c>
      <c r="C13" s="38"/>
      <c r="D13" s="59" t="s">
        <v>19</v>
      </c>
      <c r="E13" s="54">
        <f>'[1]Composição da Cart. Nov-2022'!F13</f>
        <v>0</v>
      </c>
      <c r="F13" s="55">
        <f t="shared" si="0"/>
        <v>0</v>
      </c>
      <c r="G13" s="66">
        <v>0</v>
      </c>
      <c r="H13" s="67">
        <v>0</v>
      </c>
      <c r="I13" s="68">
        <v>0</v>
      </c>
      <c r="L13" s="69"/>
      <c r="M13" s="69" t="s">
        <v>20</v>
      </c>
    </row>
    <row r="14" spans="2:13" s="57" customFormat="1" ht="14.25" customHeight="1" x14ac:dyDescent="0.2">
      <c r="B14" s="58" t="s">
        <v>21</v>
      </c>
      <c r="C14" s="38"/>
      <c r="D14" s="59" t="s">
        <v>22</v>
      </c>
      <c r="E14" s="54">
        <f>'[1]Composição da Cart. Nov-2022'!F14</f>
        <v>19266668.489999998</v>
      </c>
      <c r="F14" s="55">
        <f>E14+G14+H14+I14</f>
        <v>15358811.599999998</v>
      </c>
      <c r="G14" s="60">
        <v>0</v>
      </c>
      <c r="H14" s="70">
        <v>-4113756.97</v>
      </c>
      <c r="I14" s="61">
        <v>205900.08</v>
      </c>
      <c r="J14" s="71"/>
      <c r="K14" s="63"/>
      <c r="L14" s="71"/>
      <c r="M14" s="72"/>
    </row>
    <row r="15" spans="2:13" s="57" customFormat="1" ht="13.5" customHeight="1" x14ac:dyDescent="0.2">
      <c r="B15" s="58" t="s">
        <v>23</v>
      </c>
      <c r="C15" s="38"/>
      <c r="D15" s="59" t="s">
        <v>24</v>
      </c>
      <c r="E15" s="54">
        <f>'[1]Composição da Cart. Nov-2022'!F15</f>
        <v>35282713.259999998</v>
      </c>
      <c r="F15" s="55">
        <f t="shared" si="0"/>
        <v>34863161.309999995</v>
      </c>
      <c r="G15" s="60">
        <v>0</v>
      </c>
      <c r="H15" s="67">
        <v>0</v>
      </c>
      <c r="I15" s="64">
        <v>-419551.95</v>
      </c>
      <c r="J15" s="73"/>
      <c r="L15" s="71"/>
      <c r="M15" s="74"/>
    </row>
    <row r="16" spans="2:13" s="57" customFormat="1" ht="13.5" customHeight="1" x14ac:dyDescent="0.2">
      <c r="B16" s="58" t="s">
        <v>25</v>
      </c>
      <c r="C16" s="38"/>
      <c r="D16" s="75" t="s">
        <v>26</v>
      </c>
      <c r="E16" s="54">
        <f>'[1]Composição da Cart. Nov-2022'!F16</f>
        <v>109879142.19</v>
      </c>
      <c r="F16" s="55">
        <f t="shared" si="0"/>
        <v>111218148.33</v>
      </c>
      <c r="G16" s="60">
        <v>0</v>
      </c>
      <c r="H16" s="54">
        <v>0</v>
      </c>
      <c r="I16" s="61">
        <v>1339006.1399999999</v>
      </c>
      <c r="L16" s="72"/>
    </row>
    <row r="17" spans="2:13" s="57" customFormat="1" ht="13.5" customHeight="1" x14ac:dyDescent="0.2">
      <c r="B17" s="58" t="s">
        <v>27</v>
      </c>
      <c r="C17" s="38"/>
      <c r="D17" s="75" t="s">
        <v>28</v>
      </c>
      <c r="E17" s="54">
        <f>'[1]Composição da Cart. Nov-2022'!F17</f>
        <v>8925645.1300000008</v>
      </c>
      <c r="F17" s="55">
        <f>E17+G17+H17+I17</f>
        <v>1820314.8000000031</v>
      </c>
      <c r="G17" s="66">
        <v>15107134.470000001</v>
      </c>
      <c r="H17" s="76">
        <v>-22250955.149999999</v>
      </c>
      <c r="I17" s="68">
        <v>38490.35</v>
      </c>
      <c r="L17" s="77"/>
      <c r="M17" s="72"/>
    </row>
    <row r="18" spans="2:13" s="57" customFormat="1" ht="13.5" customHeight="1" x14ac:dyDescent="0.2">
      <c r="B18" s="58" t="s">
        <v>29</v>
      </c>
      <c r="C18" s="38"/>
      <c r="D18" s="75" t="s">
        <v>30</v>
      </c>
      <c r="E18" s="54">
        <f>'[1]Composição da Cart. Nov-2022'!F18</f>
        <v>153035796.56</v>
      </c>
      <c r="F18" s="55">
        <f t="shared" si="0"/>
        <v>174816237.59</v>
      </c>
      <c r="G18" s="66">
        <v>19926297.32</v>
      </c>
      <c r="H18" s="67">
        <v>0</v>
      </c>
      <c r="I18" s="68">
        <v>1854143.71</v>
      </c>
      <c r="J18" s="71"/>
      <c r="K18" s="63"/>
      <c r="L18" s="77"/>
      <c r="M18" s="72"/>
    </row>
    <row r="19" spans="2:13" s="57" customFormat="1" ht="13.5" customHeight="1" x14ac:dyDescent="0.2">
      <c r="B19" s="58" t="s">
        <v>31</v>
      </c>
      <c r="C19" s="38"/>
      <c r="D19" s="75" t="s">
        <v>32</v>
      </c>
      <c r="E19" s="54">
        <f>'[1]Composição da Cart. Nov-2022'!F19</f>
        <v>12426506.859999999</v>
      </c>
      <c r="F19" s="55">
        <f t="shared" si="0"/>
        <v>12553589.029999999</v>
      </c>
      <c r="G19" s="54">
        <v>0</v>
      </c>
      <c r="H19" s="54">
        <v>0</v>
      </c>
      <c r="I19" s="61">
        <v>127082.17</v>
      </c>
      <c r="L19" s="71"/>
      <c r="M19" s="78"/>
    </row>
    <row r="20" spans="2:13" s="57" customFormat="1" ht="13.5" customHeight="1" x14ac:dyDescent="0.2">
      <c r="B20" s="58" t="s">
        <v>33</v>
      </c>
      <c r="C20" s="38"/>
      <c r="D20" s="75" t="s">
        <v>34</v>
      </c>
      <c r="E20" s="54">
        <f>'[1]Composição da Cart. Nov-2022'!F20</f>
        <v>1024813.68</v>
      </c>
      <c r="F20" s="55">
        <f t="shared" si="0"/>
        <v>1036233</v>
      </c>
      <c r="G20" s="54">
        <v>0</v>
      </c>
      <c r="H20" s="54">
        <v>0</v>
      </c>
      <c r="I20" s="68">
        <v>11419.32</v>
      </c>
      <c r="L20" s="71"/>
      <c r="M20" s="72"/>
    </row>
    <row r="21" spans="2:13" s="57" customFormat="1" ht="13.5" customHeight="1" thickBot="1" x14ac:dyDescent="0.25">
      <c r="B21" s="58" t="s">
        <v>35</v>
      </c>
      <c r="C21" s="38"/>
      <c r="D21" s="75" t="s">
        <v>36</v>
      </c>
      <c r="E21" s="54">
        <f>'[1]Composição da Cart. Nov-2022'!F21</f>
        <v>45199335.670000002</v>
      </c>
      <c r="F21" s="55">
        <v>0</v>
      </c>
      <c r="G21" s="54">
        <v>0</v>
      </c>
      <c r="H21" s="70">
        <v>-45024863.170000002</v>
      </c>
      <c r="I21" s="64">
        <v>-174472.5</v>
      </c>
      <c r="L21" s="71"/>
      <c r="M21" s="78"/>
    </row>
    <row r="22" spans="2:13" s="57" customFormat="1" ht="15.75" thickBot="1" x14ac:dyDescent="0.25">
      <c r="B22" s="58" t="s">
        <v>21</v>
      </c>
      <c r="C22" s="79" t="s">
        <v>37</v>
      </c>
      <c r="D22" s="75" t="s">
        <v>38</v>
      </c>
      <c r="E22" s="54">
        <f>'[1]Composição da Cart. Nov-2022'!F22</f>
        <v>2630716.23</v>
      </c>
      <c r="F22" s="55">
        <f>E22+G22+H22+I22</f>
        <v>2094882.0299999998</v>
      </c>
      <c r="G22" s="54">
        <v>4217.76</v>
      </c>
      <c r="H22" s="80">
        <v>-568466.53</v>
      </c>
      <c r="I22" s="61">
        <v>28414.57</v>
      </c>
      <c r="L22" s="81"/>
    </row>
    <row r="23" spans="2:13" s="57" customFormat="1" ht="13.5" customHeight="1" x14ac:dyDescent="0.2">
      <c r="B23" s="58" t="s">
        <v>39</v>
      </c>
      <c r="C23" s="38" t="s">
        <v>12</v>
      </c>
      <c r="D23" s="75" t="s">
        <v>40</v>
      </c>
      <c r="E23" s="54">
        <f>'[1]Composição da Cart. Nov-2022'!F23</f>
        <v>53026657.780000001</v>
      </c>
      <c r="F23" s="55">
        <f t="shared" si="0"/>
        <v>51635907.810000002</v>
      </c>
      <c r="G23" s="54">
        <v>0</v>
      </c>
      <c r="H23" s="54">
        <v>0</v>
      </c>
      <c r="I23" s="64">
        <v>-1390749.97</v>
      </c>
      <c r="K23" s="82"/>
      <c r="L23" s="71"/>
    </row>
    <row r="24" spans="2:13" s="57" customFormat="1" ht="13.5" customHeight="1" x14ac:dyDescent="0.2">
      <c r="B24" s="58" t="s">
        <v>41</v>
      </c>
      <c r="C24" s="38"/>
      <c r="D24" s="75" t="s">
        <v>42</v>
      </c>
      <c r="E24" s="54">
        <f>'[1]Composição da Cart. Nov-2022'!F24</f>
        <v>17034360.960000001</v>
      </c>
      <c r="F24" s="55">
        <f t="shared" si="0"/>
        <v>17213659.609999999</v>
      </c>
      <c r="G24" s="54">
        <v>0</v>
      </c>
      <c r="H24" s="54">
        <v>0</v>
      </c>
      <c r="I24" s="61">
        <v>179298.65</v>
      </c>
      <c r="L24" s="71"/>
    </row>
    <row r="25" spans="2:13" s="57" customFormat="1" ht="13.5" customHeight="1" thickBot="1" x14ac:dyDescent="0.25">
      <c r="B25" s="58" t="s">
        <v>43</v>
      </c>
      <c r="C25" s="38"/>
      <c r="D25" s="75" t="s">
        <v>44</v>
      </c>
      <c r="E25" s="54">
        <f>'[1]Composição da Cart. Nov-2022'!F25</f>
        <v>16815034.18</v>
      </c>
      <c r="F25" s="55">
        <f t="shared" si="0"/>
        <v>16398746.07</v>
      </c>
      <c r="G25" s="60">
        <v>0</v>
      </c>
      <c r="H25" s="54">
        <v>0</v>
      </c>
      <c r="I25" s="64">
        <v>-416288.11</v>
      </c>
      <c r="J25" s="73"/>
      <c r="K25" s="83"/>
    </row>
    <row r="26" spans="2:13" s="57" customFormat="1" ht="13.5" customHeight="1" thickBot="1" x14ac:dyDescent="0.3">
      <c r="B26" s="58" t="s">
        <v>27</v>
      </c>
      <c r="C26" s="79" t="s">
        <v>45</v>
      </c>
      <c r="D26" s="75" t="s">
        <v>46</v>
      </c>
      <c r="E26" s="54">
        <f>'[1]Composição da Cart. Nov-2022'!F26</f>
        <v>3442.96</v>
      </c>
      <c r="F26" s="84">
        <f>E26+G26+H26+I26</f>
        <v>-5.3290705182007514E-14</v>
      </c>
      <c r="G26" s="60">
        <v>0</v>
      </c>
      <c r="H26" s="85">
        <v>-3470.4</v>
      </c>
      <c r="I26" s="61">
        <v>27.44</v>
      </c>
      <c r="J26" s="83"/>
      <c r="K26" s="83"/>
    </row>
    <row r="27" spans="2:13" s="57" customFormat="1" ht="13.5" customHeight="1" x14ac:dyDescent="0.2">
      <c r="B27" s="58" t="s">
        <v>47</v>
      </c>
      <c r="C27" s="39" t="s">
        <v>12</v>
      </c>
      <c r="D27" s="75" t="s">
        <v>48</v>
      </c>
      <c r="E27" s="54">
        <f>'[1]Composição da Cart. Nov-2022'!F27</f>
        <v>30638289.100000001</v>
      </c>
      <c r="F27" s="55">
        <f>E27+G27-H27+I27</f>
        <v>29145843.510000002</v>
      </c>
      <c r="G27" s="66">
        <v>0</v>
      </c>
      <c r="H27" s="66">
        <v>0</v>
      </c>
      <c r="I27" s="64">
        <v>-1492445.59</v>
      </c>
      <c r="J27" s="86"/>
      <c r="K27" s="83"/>
    </row>
    <row r="28" spans="2:13" s="57" customFormat="1" ht="13.5" customHeight="1" x14ac:dyDescent="0.2">
      <c r="B28" s="58" t="s">
        <v>49</v>
      </c>
      <c r="C28" s="40"/>
      <c r="D28" s="75" t="s">
        <v>50</v>
      </c>
      <c r="E28" s="54">
        <f>'[1]Composição da Cart. Nov-2022'!F28</f>
        <v>12066730.9</v>
      </c>
      <c r="F28" s="87">
        <f t="shared" si="0"/>
        <v>11757063.860000001</v>
      </c>
      <c r="G28" s="60">
        <v>0</v>
      </c>
      <c r="H28" s="66">
        <v>0</v>
      </c>
      <c r="I28" s="64">
        <v>-309667.03999999998</v>
      </c>
      <c r="J28" s="86"/>
      <c r="K28" s="83"/>
    </row>
    <row r="29" spans="2:13" s="57" customFormat="1" ht="15" customHeight="1" x14ac:dyDescent="0.2">
      <c r="B29" s="58" t="s">
        <v>51</v>
      </c>
      <c r="C29" s="40"/>
      <c r="D29" s="75" t="s">
        <v>52</v>
      </c>
      <c r="E29" s="54">
        <f>'[1]Composição da Cart. Nov-2022'!F29</f>
        <v>5368451.8099999996</v>
      </c>
      <c r="F29" s="87">
        <f t="shared" si="0"/>
        <v>5419718.7599999998</v>
      </c>
      <c r="G29" s="60">
        <v>0</v>
      </c>
      <c r="H29" s="60">
        <v>0</v>
      </c>
      <c r="I29" s="61">
        <v>51266.95</v>
      </c>
      <c r="J29" s="86"/>
      <c r="K29" s="83"/>
    </row>
    <row r="30" spans="2:13" s="57" customFormat="1" ht="15" customHeight="1" x14ac:dyDescent="0.2">
      <c r="B30" s="58" t="s">
        <v>53</v>
      </c>
      <c r="C30" s="40"/>
      <c r="D30" s="75" t="s">
        <v>54</v>
      </c>
      <c r="E30" s="66">
        <f>'[1]Composição da Cart. Nov-2022'!F30</f>
        <v>7903550.6900000004</v>
      </c>
      <c r="F30" s="60">
        <f>E30+G30-H30+I30</f>
        <v>8007814.9200000009</v>
      </c>
      <c r="G30" s="60">
        <v>0</v>
      </c>
      <c r="H30" s="66">
        <v>0</v>
      </c>
      <c r="I30" s="61">
        <v>104264.23</v>
      </c>
      <c r="J30" s="86"/>
      <c r="K30" s="83"/>
    </row>
    <row r="31" spans="2:13" ht="15.95" customHeight="1" thickBot="1" x14ac:dyDescent="0.25">
      <c r="B31" s="8" t="s">
        <v>55</v>
      </c>
      <c r="C31" s="41"/>
      <c r="D31" s="9" t="s">
        <v>56</v>
      </c>
      <c r="E31" s="12">
        <v>0</v>
      </c>
      <c r="F31" s="13">
        <v>45574716.219999999</v>
      </c>
      <c r="G31" s="14">
        <v>45024863.170000002</v>
      </c>
      <c r="H31" s="15">
        <v>0</v>
      </c>
      <c r="I31" s="16">
        <v>549853.05000000005</v>
      </c>
      <c r="J31" s="11"/>
      <c r="K31" s="2"/>
    </row>
    <row r="32" spans="2:13" s="57" customFormat="1" ht="13.5" customHeight="1" x14ac:dyDescent="0.2">
      <c r="B32" s="88" t="s">
        <v>57</v>
      </c>
      <c r="C32" s="39" t="s">
        <v>58</v>
      </c>
      <c r="D32" s="89" t="s">
        <v>59</v>
      </c>
      <c r="E32" s="54">
        <v>17373476.059999999</v>
      </c>
      <c r="F32" s="67">
        <f>E32+G32-H32+I32</f>
        <v>17571407.02</v>
      </c>
      <c r="G32" s="90">
        <v>0</v>
      </c>
      <c r="H32" s="90">
        <v>0</v>
      </c>
      <c r="I32" s="91">
        <v>197930.96</v>
      </c>
      <c r="J32" s="83"/>
      <c r="K32" s="83"/>
    </row>
    <row r="33" spans="2:12" s="57" customFormat="1" ht="13.5" customHeight="1" x14ac:dyDescent="0.2">
      <c r="B33" s="52" t="s">
        <v>60</v>
      </c>
      <c r="C33" s="40"/>
      <c r="D33" s="75" t="s">
        <v>61</v>
      </c>
      <c r="E33" s="54">
        <v>53851749.409999996</v>
      </c>
      <c r="F33" s="67">
        <f t="shared" si="0"/>
        <v>54473507.979999997</v>
      </c>
      <c r="G33" s="66">
        <v>0</v>
      </c>
      <c r="H33" s="66">
        <v>0</v>
      </c>
      <c r="I33" s="68">
        <v>621758.56999999995</v>
      </c>
      <c r="J33" s="83"/>
      <c r="K33" s="83"/>
    </row>
    <row r="34" spans="2:12" s="57" customFormat="1" ht="13.5" customHeight="1" x14ac:dyDescent="0.2">
      <c r="B34" s="92" t="s">
        <v>62</v>
      </c>
      <c r="C34" s="40"/>
      <c r="D34" s="75" t="s">
        <v>63</v>
      </c>
      <c r="E34" s="54">
        <v>9435957.0500000007</v>
      </c>
      <c r="F34" s="67">
        <f t="shared" si="0"/>
        <v>9584186.8900000006</v>
      </c>
      <c r="G34" s="66">
        <v>0</v>
      </c>
      <c r="H34" s="66">
        <v>0</v>
      </c>
      <c r="I34" s="61">
        <v>148229.84</v>
      </c>
      <c r="J34" s="93"/>
      <c r="K34" s="83"/>
    </row>
    <row r="35" spans="2:12" s="57" customFormat="1" ht="13.5" customHeight="1" x14ac:dyDescent="0.2">
      <c r="B35" s="58" t="s">
        <v>64</v>
      </c>
      <c r="C35" s="40"/>
      <c r="D35" s="75" t="s">
        <v>65</v>
      </c>
      <c r="E35" s="54">
        <v>8666486.5299999993</v>
      </c>
      <c r="F35" s="67">
        <f t="shared" si="0"/>
        <v>8559639.5199999996</v>
      </c>
      <c r="G35" s="60">
        <v>0</v>
      </c>
      <c r="H35" s="66">
        <v>0</v>
      </c>
      <c r="I35" s="76">
        <v>-106847.01</v>
      </c>
      <c r="J35" s="83"/>
      <c r="K35" s="83"/>
    </row>
    <row r="36" spans="2:12" s="57" customFormat="1" ht="13.5" customHeight="1" x14ac:dyDescent="0.2">
      <c r="B36" s="58" t="s">
        <v>66</v>
      </c>
      <c r="C36" s="40"/>
      <c r="D36" s="75" t="s">
        <v>67</v>
      </c>
      <c r="E36" s="54">
        <v>21740664.129999999</v>
      </c>
      <c r="F36" s="67">
        <f t="shared" si="0"/>
        <v>20946921.68</v>
      </c>
      <c r="G36" s="60">
        <v>0</v>
      </c>
      <c r="H36" s="66">
        <v>0</v>
      </c>
      <c r="I36" s="64">
        <v>-793742.45</v>
      </c>
      <c r="J36" s="73"/>
      <c r="K36" s="83"/>
    </row>
    <row r="37" spans="2:12" s="57" customFormat="1" ht="15.95" customHeight="1" x14ac:dyDescent="0.2">
      <c r="B37" s="58" t="s">
        <v>68</v>
      </c>
      <c r="C37" s="40"/>
      <c r="D37" s="75" t="s">
        <v>69</v>
      </c>
      <c r="E37" s="54">
        <v>21541608.760000002</v>
      </c>
      <c r="F37" s="67">
        <f t="shared" si="0"/>
        <v>20795006.620000001</v>
      </c>
      <c r="G37" s="66">
        <v>0</v>
      </c>
      <c r="H37" s="66">
        <v>0</v>
      </c>
      <c r="I37" s="64">
        <v>-746602.14</v>
      </c>
      <c r="J37" s="93"/>
      <c r="K37" s="83"/>
    </row>
    <row r="38" spans="2:12" s="57" customFormat="1" ht="15.95" customHeight="1" x14ac:dyDescent="0.2">
      <c r="B38" s="58" t="s">
        <v>70</v>
      </c>
      <c r="C38" s="40"/>
      <c r="D38" s="75" t="s">
        <v>71</v>
      </c>
      <c r="E38" s="54">
        <v>14097326.58</v>
      </c>
      <c r="F38" s="67">
        <f t="shared" si="0"/>
        <v>13406931.25</v>
      </c>
      <c r="G38" s="66">
        <v>0</v>
      </c>
      <c r="H38" s="66">
        <v>0</v>
      </c>
      <c r="I38" s="64">
        <v>-690395.33</v>
      </c>
      <c r="J38" s="94"/>
      <c r="K38" s="94"/>
      <c r="L38" s="95"/>
    </row>
    <row r="39" spans="2:12" s="57" customFormat="1" ht="14.25" customHeight="1" x14ac:dyDescent="0.2">
      <c r="B39" s="58" t="s">
        <v>72</v>
      </c>
      <c r="C39" s="40"/>
      <c r="D39" s="96" t="s">
        <v>73</v>
      </c>
      <c r="E39" s="54">
        <v>11847040.710000001</v>
      </c>
      <c r="F39" s="67">
        <f t="shared" si="0"/>
        <v>11279150.810000001</v>
      </c>
      <c r="G39" s="60">
        <v>0</v>
      </c>
      <c r="H39" s="66">
        <v>0</v>
      </c>
      <c r="I39" s="64">
        <v>-567889.9</v>
      </c>
      <c r="J39" s="94"/>
      <c r="K39" s="94" t="s">
        <v>74</v>
      </c>
      <c r="L39" s="97"/>
    </row>
    <row r="40" spans="2:12" s="57" customFormat="1" ht="14.25" customHeight="1" thickBot="1" x14ac:dyDescent="0.25">
      <c r="B40" s="98" t="s">
        <v>75</v>
      </c>
      <c r="C40" s="41"/>
      <c r="D40" s="99" t="s">
        <v>76</v>
      </c>
      <c r="E40" s="100">
        <v>31275245.93</v>
      </c>
      <c r="F40" s="101">
        <f t="shared" si="0"/>
        <v>33935743.039999999</v>
      </c>
      <c r="G40" s="101">
        <v>2290909.5299999998</v>
      </c>
      <c r="H40" s="100">
        <v>0</v>
      </c>
      <c r="I40" s="102">
        <v>369587.58</v>
      </c>
      <c r="J40" s="94"/>
      <c r="K40" s="94"/>
      <c r="L40" s="97"/>
    </row>
    <row r="41" spans="2:12" s="57" customFormat="1" ht="15" customHeight="1" x14ac:dyDescent="0.2">
      <c r="B41" s="52" t="s">
        <v>77</v>
      </c>
      <c r="C41" s="39" t="s">
        <v>78</v>
      </c>
      <c r="D41" s="103" t="s">
        <v>79</v>
      </c>
      <c r="E41" s="54">
        <v>5388873.1100000003</v>
      </c>
      <c r="F41" s="55">
        <f>E41+G41-H41+I41</f>
        <v>5467796.9100000001</v>
      </c>
      <c r="G41" s="67">
        <v>0</v>
      </c>
      <c r="H41" s="90">
        <v>0</v>
      </c>
      <c r="I41" s="56">
        <v>78923.8</v>
      </c>
      <c r="J41" s="94"/>
      <c r="K41" s="94"/>
      <c r="L41" s="97"/>
    </row>
    <row r="42" spans="2:12" s="57" customFormat="1" ht="15" customHeight="1" x14ac:dyDescent="0.2">
      <c r="B42" s="58" t="s">
        <v>80</v>
      </c>
      <c r="C42" s="40"/>
      <c r="D42" s="104" t="s">
        <v>81</v>
      </c>
      <c r="E42" s="54">
        <v>12335931.74</v>
      </c>
      <c r="F42" s="55">
        <f t="shared" ref="F42:F43" si="1">E42+G42-H42+I42</f>
        <v>12444224.050000001</v>
      </c>
      <c r="G42" s="67">
        <v>0</v>
      </c>
      <c r="H42" s="66">
        <v>0</v>
      </c>
      <c r="I42" s="56">
        <v>108292.31</v>
      </c>
      <c r="J42" s="94"/>
      <c r="K42" s="94"/>
      <c r="L42" s="81"/>
    </row>
    <row r="43" spans="2:12" s="57" customFormat="1" ht="13.5" customHeight="1" thickBot="1" x14ac:dyDescent="0.25">
      <c r="B43" s="98" t="s">
        <v>82</v>
      </c>
      <c r="C43" s="41"/>
      <c r="D43" s="105" t="s">
        <v>83</v>
      </c>
      <c r="E43" s="100">
        <v>2201594.5699999998</v>
      </c>
      <c r="F43" s="101">
        <f t="shared" si="1"/>
        <v>2142300.29</v>
      </c>
      <c r="G43" s="101">
        <v>0</v>
      </c>
      <c r="H43" s="100">
        <v>0</v>
      </c>
      <c r="I43" s="106">
        <v>-59294.28</v>
      </c>
      <c r="J43" s="94"/>
      <c r="K43" s="107"/>
    </row>
    <row r="44" spans="2:12" s="57" customFormat="1" ht="13.5" customHeight="1" x14ac:dyDescent="0.2">
      <c r="B44" s="52" t="s">
        <v>84</v>
      </c>
      <c r="C44" s="39" t="s">
        <v>85</v>
      </c>
      <c r="D44" s="104" t="s">
        <v>86</v>
      </c>
      <c r="E44" s="54">
        <v>6732901.4199999999</v>
      </c>
      <c r="F44" s="55">
        <f t="shared" si="0"/>
        <v>6854017.3799999999</v>
      </c>
      <c r="G44" s="67">
        <v>0</v>
      </c>
      <c r="H44" s="90">
        <v>0</v>
      </c>
      <c r="I44" s="56">
        <v>121115.96</v>
      </c>
      <c r="J44" s="94"/>
      <c r="K44" s="94"/>
    </row>
    <row r="45" spans="2:12" s="57" customFormat="1" ht="13.5" customHeight="1" x14ac:dyDescent="0.2">
      <c r="B45" s="58" t="s">
        <v>87</v>
      </c>
      <c r="C45" s="40"/>
      <c r="D45" s="75" t="s">
        <v>88</v>
      </c>
      <c r="E45" s="54">
        <v>3151582.96</v>
      </c>
      <c r="F45" s="55">
        <f t="shared" si="0"/>
        <v>3005390.92</v>
      </c>
      <c r="G45" s="60">
        <v>0</v>
      </c>
      <c r="H45" s="60">
        <v>0</v>
      </c>
      <c r="I45" s="64">
        <v>-146192.04</v>
      </c>
      <c r="J45" s="94"/>
      <c r="K45" s="94"/>
    </row>
    <row r="46" spans="2:12" s="57" customFormat="1" ht="13.5" customHeight="1" x14ac:dyDescent="0.2">
      <c r="B46" s="58" t="s">
        <v>89</v>
      </c>
      <c r="C46" s="40"/>
      <c r="D46" s="75" t="s">
        <v>90</v>
      </c>
      <c r="E46" s="54">
        <v>8121684.3899999997</v>
      </c>
      <c r="F46" s="55">
        <f t="shared" si="0"/>
        <v>8091651.6099999994</v>
      </c>
      <c r="G46" s="60">
        <v>0</v>
      </c>
      <c r="H46" s="60">
        <v>0</v>
      </c>
      <c r="I46" s="64">
        <v>-30032.78</v>
      </c>
      <c r="J46" s="83"/>
      <c r="K46" s="83"/>
    </row>
    <row r="47" spans="2:12" s="57" customFormat="1" ht="13.5" customHeight="1" thickBot="1" x14ac:dyDescent="0.25">
      <c r="B47" s="98" t="s">
        <v>91</v>
      </c>
      <c r="C47" s="41"/>
      <c r="D47" s="99" t="s">
        <v>92</v>
      </c>
      <c r="E47" s="100">
        <v>10297566.98</v>
      </c>
      <c r="F47" s="101">
        <f t="shared" si="0"/>
        <v>9803031.7300000004</v>
      </c>
      <c r="G47" s="100">
        <v>0</v>
      </c>
      <c r="H47" s="108">
        <v>0</v>
      </c>
      <c r="I47" s="106">
        <v>-494535.25</v>
      </c>
      <c r="J47" s="83"/>
      <c r="K47" s="109"/>
    </row>
    <row r="48" spans="2:12" s="57" customFormat="1" ht="15" customHeight="1" thickBot="1" x14ac:dyDescent="0.3">
      <c r="B48" s="79" t="s">
        <v>93</v>
      </c>
      <c r="C48" s="79" t="s">
        <v>94</v>
      </c>
      <c r="D48" s="110" t="s">
        <v>95</v>
      </c>
      <c r="E48" s="54">
        <v>26772781.16</v>
      </c>
      <c r="F48" s="55">
        <f t="shared" si="0"/>
        <v>27084914.539999999</v>
      </c>
      <c r="G48" s="111">
        <v>0</v>
      </c>
      <c r="H48" s="111">
        <v>0</v>
      </c>
      <c r="I48" s="112">
        <v>312133.38</v>
      </c>
      <c r="J48" s="83"/>
      <c r="K48" s="109"/>
    </row>
    <row r="49" spans="1:11" ht="20.25" customHeight="1" thickBot="1" x14ac:dyDescent="0.3">
      <c r="B49" s="42" t="s">
        <v>96</v>
      </c>
      <c r="C49" s="43"/>
      <c r="D49" s="44"/>
      <c r="E49" s="17">
        <f>SUM(E10:E48)</f>
        <v>976249013.12999988</v>
      </c>
      <c r="F49" s="18">
        <f>SUM(F10:F48)</f>
        <v>986207455.08999956</v>
      </c>
      <c r="G49" s="19"/>
      <c r="H49" s="20"/>
      <c r="I49" s="20"/>
      <c r="J49" s="2"/>
      <c r="K49" s="7"/>
    </row>
    <row r="50" spans="1:11" ht="11.25" customHeight="1" x14ac:dyDescent="0.25">
      <c r="B50" s="21"/>
      <c r="C50" s="21"/>
      <c r="D50" s="22"/>
      <c r="E50" s="21"/>
      <c r="F50" s="21"/>
      <c r="G50" s="45"/>
      <c r="H50" s="45"/>
      <c r="I50" s="45"/>
      <c r="J50" s="2"/>
      <c r="K50" s="7"/>
    </row>
    <row r="51" spans="1:11" ht="11.25" customHeight="1" x14ac:dyDescent="0.25">
      <c r="B51" s="23" t="s">
        <v>97</v>
      </c>
      <c r="C51" s="24"/>
      <c r="D51" s="25"/>
      <c r="E51" s="26"/>
      <c r="F51" s="26"/>
      <c r="G51" s="33" t="s">
        <v>106</v>
      </c>
      <c r="H51" s="33"/>
      <c r="I51" s="33"/>
      <c r="J51" s="2"/>
      <c r="K51" s="7"/>
    </row>
    <row r="52" spans="1:11" ht="13.5" customHeight="1" x14ac:dyDescent="0.3">
      <c r="B52" s="7"/>
      <c r="C52" s="25"/>
      <c r="D52" s="27"/>
      <c r="E52" s="28"/>
      <c r="F52" s="29"/>
      <c r="J52" s="2"/>
      <c r="K52" s="7"/>
    </row>
    <row r="53" spans="1:11" ht="12" customHeight="1" x14ac:dyDescent="0.25">
      <c r="B53" s="30" t="s">
        <v>98</v>
      </c>
      <c r="C53" s="31"/>
      <c r="D53" s="25"/>
      <c r="E53" s="36"/>
      <c r="F53" s="36"/>
    </row>
    <row r="54" spans="1:11" ht="15.95" customHeight="1" x14ac:dyDescent="0.25">
      <c r="B54" s="7" t="s">
        <v>99</v>
      </c>
      <c r="C54" s="25"/>
      <c r="D54" s="26"/>
      <c r="E54" s="47" t="s">
        <v>100</v>
      </c>
      <c r="F54" s="47"/>
      <c r="G54" s="21"/>
      <c r="H54" s="2"/>
      <c r="I54" s="2"/>
    </row>
    <row r="55" spans="1:11" ht="7.5" customHeight="1" x14ac:dyDescent="0.25">
      <c r="B55" s="28"/>
      <c r="C55" s="28"/>
      <c r="D55" s="26"/>
      <c r="E55" s="48" t="s">
        <v>101</v>
      </c>
      <c r="F55" s="48"/>
      <c r="G55" s="21"/>
      <c r="H55" s="2"/>
      <c r="I55" s="2"/>
    </row>
    <row r="56" spans="1:11" ht="11.25" customHeight="1" x14ac:dyDescent="0.2">
      <c r="B56" s="49" t="s">
        <v>102</v>
      </c>
      <c r="C56" s="49"/>
      <c r="D56" s="49"/>
      <c r="E56" s="7"/>
      <c r="F56" s="7"/>
      <c r="G56" s="21"/>
      <c r="H56" s="2"/>
      <c r="I56" s="2"/>
    </row>
    <row r="57" spans="1:11" ht="13.5" customHeight="1" x14ac:dyDescent="0.2">
      <c r="B57" s="49"/>
      <c r="C57" s="49"/>
      <c r="D57" s="49"/>
      <c r="E57" s="7"/>
      <c r="F57" s="7"/>
      <c r="G57" s="21"/>
      <c r="H57" s="2"/>
      <c r="I57" s="2"/>
    </row>
    <row r="58" spans="1:11" ht="12.75" customHeight="1" x14ac:dyDescent="0.2">
      <c r="B58" s="49"/>
      <c r="C58" s="49"/>
      <c r="D58" s="49"/>
      <c r="E58" s="7"/>
      <c r="F58" s="7"/>
      <c r="G58" s="21"/>
      <c r="H58" s="2"/>
      <c r="I58" s="2"/>
    </row>
    <row r="59" spans="1:11" ht="9.75" customHeight="1" x14ac:dyDescent="0.25">
      <c r="D59" s="21"/>
      <c r="E59" s="7"/>
      <c r="F59" s="7"/>
      <c r="G59" s="21"/>
      <c r="H59" s="2"/>
      <c r="I59" s="2"/>
    </row>
    <row r="60" spans="1:11" ht="12" customHeight="1" x14ac:dyDescent="0.2">
      <c r="B60" s="50" t="s">
        <v>103</v>
      </c>
      <c r="C60" s="50"/>
      <c r="D60" s="50"/>
      <c r="E60" s="50"/>
      <c r="F60" s="50"/>
      <c r="G60" s="50"/>
      <c r="H60" s="50"/>
      <c r="I60" s="50"/>
    </row>
    <row r="61" spans="1:11" ht="9.75" customHeight="1" x14ac:dyDescent="0.2">
      <c r="A61" s="2"/>
      <c r="B61" s="51" t="s">
        <v>104</v>
      </c>
      <c r="C61" s="51"/>
      <c r="D61" s="51"/>
      <c r="E61" s="51"/>
      <c r="F61" s="51"/>
      <c r="G61" s="51"/>
      <c r="H61" s="51"/>
      <c r="I61" s="51"/>
    </row>
    <row r="62" spans="1:11" ht="10.5" customHeight="1" x14ac:dyDescent="0.2">
      <c r="B62" s="46" t="s">
        <v>105</v>
      </c>
      <c r="C62" s="46"/>
      <c r="D62" s="46"/>
      <c r="E62" s="46"/>
      <c r="F62" s="46"/>
      <c r="G62" s="46"/>
      <c r="H62" s="46"/>
      <c r="I62" s="46"/>
    </row>
    <row r="63" spans="1:11" ht="12.75" customHeight="1" x14ac:dyDescent="0.2">
      <c r="B63" s="21"/>
      <c r="C63" s="21"/>
      <c r="D63" s="21"/>
      <c r="E63" s="21"/>
      <c r="F63" s="21"/>
      <c r="G63" s="21"/>
      <c r="H63" s="21"/>
      <c r="I63" s="21"/>
    </row>
    <row r="64" spans="1:11" x14ac:dyDescent="0.2">
      <c r="B64" s="21"/>
      <c r="C64" s="21"/>
      <c r="D64" s="21"/>
      <c r="E64" s="21"/>
      <c r="F64" s="21"/>
      <c r="G64" s="21"/>
      <c r="H64" s="21"/>
      <c r="I64" s="21"/>
    </row>
    <row r="65" spans="4:10" x14ac:dyDescent="0.2">
      <c r="F65" s="6"/>
    </row>
    <row r="68" spans="4:10" x14ac:dyDescent="0.2">
      <c r="D68" s="10"/>
      <c r="E68" s="32"/>
      <c r="F68" s="10"/>
      <c r="G68" s="10"/>
      <c r="H68" s="10"/>
      <c r="I68" s="10"/>
      <c r="J68" s="10"/>
    </row>
  </sheetData>
  <mergeCells count="19">
    <mergeCell ref="B62:I62"/>
    <mergeCell ref="E53:F53"/>
    <mergeCell ref="E54:F54"/>
    <mergeCell ref="E55:F55"/>
    <mergeCell ref="B56:D58"/>
    <mergeCell ref="B60:I60"/>
    <mergeCell ref="B61:I61"/>
    <mergeCell ref="G51:I51"/>
    <mergeCell ref="B3:I3"/>
    <mergeCell ref="B4:I4"/>
    <mergeCell ref="B6:I7"/>
    <mergeCell ref="C10:C21"/>
    <mergeCell ref="C23:C25"/>
    <mergeCell ref="C27:C31"/>
    <mergeCell ref="C32:C40"/>
    <mergeCell ref="C41:C43"/>
    <mergeCell ref="C44:C47"/>
    <mergeCell ref="B49:D49"/>
    <mergeCell ref="G50:I50"/>
  </mergeCells>
  <pageMargins left="0.39370078740157483" right="0.39370078740157483" top="0.19685039370078741" bottom="0.39370078740157483" header="0.19685039370078741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 da Cart. Dez-202 </vt:lpstr>
      <vt:lpstr>'Composição da Cart. Dez-202 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2023-01-09T16:49:47Z</cp:lastPrinted>
  <dcterms:created xsi:type="dcterms:W3CDTF">2023-01-09T16:23:17Z</dcterms:created>
  <dcterms:modified xsi:type="dcterms:W3CDTF">2023-01-30T17:44:52Z</dcterms:modified>
</cp:coreProperties>
</file>