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CF26ECDE-91DC-4F6F-8B2A-1E61B86D145D}" xr6:coauthVersionLast="47" xr6:coauthVersionMax="47" xr10:uidLastSave="{00000000-0000-0000-0000-000000000000}"/>
  <bookViews>
    <workbookView xWindow="-120" yWindow="-120" windowWidth="29040" windowHeight="15720" activeTab="1" xr2:uid="{B2373DC7-292D-466D-80A9-DEBAD443805D}"/>
  </bookViews>
  <sheets>
    <sheet name="Composição da Cart. Jan-2023" sheetId="1" r:id="rId1"/>
    <sheet name="fevereiro-2023" sheetId="2" r:id="rId2"/>
  </sheets>
  <externalReferences>
    <externalReference r:id="rId3"/>
  </externalReferences>
  <definedNames>
    <definedName name="_xlnm.Print_Area" localSheetId="0">'Composição da Cart. Jan-2023'!$A$1:$I$62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H48" i="2"/>
  <c r="G48" i="2"/>
  <c r="E20" i="2" l="1"/>
  <c r="F20" i="2" s="1"/>
  <c r="E25" i="2"/>
  <c r="F25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I48" i="1"/>
  <c r="H48" i="1"/>
  <c r="G48" i="1"/>
  <c r="E30" i="1"/>
  <c r="F30" i="1" s="1"/>
  <c r="E30" i="2" s="1"/>
  <c r="F30" i="2" s="1"/>
  <c r="E29" i="1"/>
  <c r="F29" i="1" s="1"/>
  <c r="E29" i="2" s="1"/>
  <c r="F29" i="2" s="1"/>
  <c r="E28" i="1"/>
  <c r="F28" i="1" s="1"/>
  <c r="E28" i="2" s="1"/>
  <c r="F28" i="2" s="1"/>
  <c r="E27" i="1"/>
  <c r="F27" i="1" s="1"/>
  <c r="E27" i="2" s="1"/>
  <c r="F27" i="2" s="1"/>
  <c r="E26" i="1"/>
  <c r="F26" i="1" s="1"/>
  <c r="E26" i="2" s="1"/>
  <c r="F26" i="2" s="1"/>
  <c r="E24" i="1"/>
  <c r="F24" i="1" s="1"/>
  <c r="E24" i="2" s="1"/>
  <c r="F24" i="2" s="1"/>
  <c r="E23" i="1"/>
  <c r="F23" i="1" s="1"/>
  <c r="E23" i="2" s="1"/>
  <c r="F23" i="2" s="1"/>
  <c r="E22" i="1"/>
  <c r="F22" i="1" s="1"/>
  <c r="E22" i="2" s="1"/>
  <c r="F22" i="2" s="1"/>
  <c r="E21" i="1"/>
  <c r="F21" i="1" s="1"/>
  <c r="E21" i="2" s="1"/>
  <c r="F21" i="2" s="1"/>
  <c r="E20" i="1"/>
  <c r="E19" i="1"/>
  <c r="F19" i="1" s="1"/>
  <c r="E19" i="2" s="1"/>
  <c r="F19" i="2" s="1"/>
  <c r="E18" i="1"/>
  <c r="F18" i="1" s="1"/>
  <c r="E18" i="2" s="1"/>
  <c r="F18" i="2" s="1"/>
  <c r="E17" i="1"/>
  <c r="F17" i="1" s="1"/>
  <c r="E17" i="2" s="1"/>
  <c r="F17" i="2" s="1"/>
  <c r="E16" i="1"/>
  <c r="F16" i="1" s="1"/>
  <c r="E16" i="2" s="1"/>
  <c r="F16" i="2" s="1"/>
  <c r="E15" i="1"/>
  <c r="F15" i="1" s="1"/>
  <c r="E15" i="2" s="1"/>
  <c r="F15" i="2" s="1"/>
  <c r="E14" i="1"/>
  <c r="F14" i="1" s="1"/>
  <c r="E14" i="2" s="1"/>
  <c r="F14" i="2" s="1"/>
  <c r="E13" i="1"/>
  <c r="F13" i="1" s="1"/>
  <c r="E13" i="2" s="1"/>
  <c r="F13" i="2" s="1"/>
  <c r="E12" i="1"/>
  <c r="F12" i="1" s="1"/>
  <c r="E12" i="2" s="1"/>
  <c r="F12" i="2" s="1"/>
  <c r="E11" i="1"/>
  <c r="F11" i="1" s="1"/>
  <c r="E11" i="2" s="1"/>
  <c r="F11" i="2" s="1"/>
  <c r="E10" i="1"/>
  <c r="E48" i="1" l="1"/>
  <c r="F10" i="1"/>
  <c r="F48" i="1" l="1"/>
  <c r="E10" i="2"/>
  <c r="F10" i="2" l="1"/>
  <c r="F48" i="2" s="1"/>
  <c r="E48" i="2"/>
</calcChain>
</file>

<file path=xl/sharedStrings.xml><?xml version="1.0" encoding="utf-8"?>
<sst xmlns="http://schemas.openxmlformats.org/spreadsheetml/2006/main" count="216" uniqueCount="110">
  <si>
    <t>PREFEITURA MUNICIPAL DE BOA VISTA</t>
  </si>
  <si>
    <t>REGIME DE PREVIDÊNCIA SOCIAL DOS SERVIDORES PÚBLICOS DO MUNICÍPIO DE BOA VISTA - PRESSEM</t>
  </si>
  <si>
    <t>Composição da Carteira de Investimentos - JANEIRO/2023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</si>
  <si>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</si>
  <si>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</si>
  <si>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</si>
  <si>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</si>
  <si>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</si>
  <si>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</si>
  <si>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</si>
  <si>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</si>
  <si>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</si>
  <si>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</si>
  <si>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</si>
  <si>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</si>
  <si>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</si>
  <si>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</si>
  <si>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</si>
  <si>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</si>
  <si>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</si>
  <si>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</si>
  <si>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</si>
  <si>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</si>
  <si>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</si>
  <si>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</si>
  <si>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</si>
  <si>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</si>
  <si>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</si>
  <si>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</si>
  <si>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</si>
  <si>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</si>
  <si>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</si>
  <si>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25.078.994/0001-90</t>
  </si>
  <si>
    <r>
      <t>BB PREVIDENCIÁRIO RF ALOCAÇÃO ATIVA FIC DE FI</t>
    </r>
    <r>
      <rPr>
        <sz val="11"/>
        <color rgb="FFFF0000"/>
        <rFont val="Calibri"/>
        <family val="2"/>
        <scheme val="minor"/>
      </rPr>
      <t>*</t>
    </r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</si>
  <si>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</si>
  <si>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</si>
  <si>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</si>
  <si>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</si>
  <si>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</si>
  <si>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</si>
  <si>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</si>
  <si>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</si>
  <si>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</si>
  <si>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</si>
  <si>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</si>
  <si>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</si>
  <si>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</si>
  <si>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</si>
  <si>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</si>
  <si>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</si>
  <si>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</si>
  <si>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</si>
  <si>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</si>
  <si>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r>
      <t>BB PREVIDENCIÁRIO RF ALOCAÇÃO ATIVA RETORNO TOTAL FIC DE FI</t>
    </r>
    <r>
      <rPr>
        <sz val="11"/>
        <color rgb="FFFF0000"/>
        <rFont val="Calibri"/>
        <family val="2"/>
        <scheme val="minor"/>
      </rPr>
      <t>*</t>
    </r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</si>
  <si>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</si>
  <si>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</si>
  <si>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</si>
  <si>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</si>
  <si>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</si>
  <si>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</si>
  <si>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</si>
  <si>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</si>
  <si>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</si>
  <si>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</si>
  <si>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</si>
  <si>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</si>
  <si>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</si>
  <si>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</si>
  <si>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</si>
  <si>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</si>
  <si>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</si>
  <si>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</si>
  <si>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</si>
  <si>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</si>
  <si>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</si>
  <si>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</si>
  <si>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</si>
  <si>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</si>
  <si>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</si>
  <si>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</si>
  <si>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</si>
  <si>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</si>
  <si>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</si>
  <si>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</si>
  <si>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</si>
  <si>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</si>
  <si>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</si>
  <si>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</si>
  <si>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</si>
  <si>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</si>
  <si>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</si>
  <si>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</si>
  <si>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</si>
  <si>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</si>
  <si>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</si>
  <si>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Boa Vista, 6 de fevereiro de 2023.</t>
  </si>
  <si>
    <t>Odete Costa</t>
  </si>
  <si>
    <t>Anna Carolina Vieira de Siqueira e Silva</t>
  </si>
  <si>
    <t>Agente Municipal</t>
  </si>
  <si>
    <t>Diretora de Administração e Finanças</t>
  </si>
  <si>
    <t>* Houve uma incorporação do fundo BB PREVIDENCIÁRIO RF ALOCAÇÃO ATIVA FIC DE FI, com CNPJ: 25.078.994/0001-90 pelo Fundo BB PREVIDENCIÁRIO RF ALOCAÇÃO ATIVA RETORNO TOTAL FIC DE FI, com CNPJ: 35.292.588/0001-89, conforme documento: Convocação - Consulta Formal, do dia 07.10.2022 enviado pelo nosso Gerente Roberto Rivelino, do Banco do Brasil.</t>
  </si>
  <si>
    <t>Rua: Professor Agnelo Bitencourt, nº 361 - Centro</t>
  </si>
  <si>
    <t>Fone: (95) 98400-2429/98400-9267 - CEP: 69.301-430 - Boa Vista - Roraima</t>
  </si>
  <si>
    <t>Site: www.boavista.rr.gov.br - E.mail: pressem@hotmail.com</t>
  </si>
  <si>
    <t>Composição da Carteira de Investimentos - FEVEREIRO/2023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</si>
  <si>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</si>
  <si>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</si>
  <si>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</si>
  <si>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Boa Vista, 13 de março de 2023.</t>
  </si>
  <si>
    <t>______________________________________________________________________________________________________________________________________________________________________________________________________________________________________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</si>
</sst>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5" fontId="0" fillId="3" borderId="4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4" fillId="0" borderId="0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wrapText="1"/>
    </xf>
    <xf numFmtId="165" fontId="7" fillId="0" borderId="4" xfId="2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5" fontId="6" fillId="0" borderId="4" xfId="2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165" fontId="0" fillId="0" borderId="7" xfId="2" applyNumberFormat="1" applyFont="1" applyBorder="1" applyAlignment="1">
      <alignment horizontal="center" vertical="center" wrapText="1"/>
    </xf>
    <xf numFmtId="168" fontId="9" fillId="0" borderId="7" xfId="1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165" fontId="0" fillId="2" borderId="4" xfId="2" applyNumberFormat="1" applyFont="1" applyFill="1" applyBorder="1" applyAlignment="1">
      <alignment horizontal="center"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68" fontId="7" fillId="3" borderId="7" xfId="1" applyNumberFormat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3" borderId="6" xfId="2" applyNumberFormat="1" applyFont="1" applyFill="1" applyBorder="1" applyAlignment="1">
      <alignment horizontal="center" vertical="center" wrapText="1"/>
    </xf>
    <xf numFmtId="168" fontId="6" fillId="0" borderId="10" xfId="1" applyNumberFormat="1" applyFont="1" applyFill="1" applyBorder="1" applyAlignment="1">
      <alignment horizontal="center" vertical="center" wrapText="1"/>
    </xf>
    <xf numFmtId="165" fontId="0" fillId="0" borderId="7" xfId="2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5" fontId="0" fillId="2" borderId="12" xfId="2" applyNumberFormat="1" applyFont="1" applyFill="1" applyBorder="1" applyAlignment="1">
      <alignment horizontal="center" vertical="center" wrapText="1"/>
    </xf>
    <xf numFmtId="165" fontId="6" fillId="2" borderId="12" xfId="2" applyNumberFormat="1" applyFont="1" applyFill="1" applyBorder="1" applyAlignment="1">
      <alignment horizontal="center" vertical="center" wrapText="1"/>
    </xf>
    <xf numFmtId="165" fontId="6" fillId="2" borderId="8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5" fontId="6" fillId="3" borderId="4" xfId="2" applyNumberFormat="1" applyFont="1" applyFill="1" applyBorder="1" applyAlignment="1">
      <alignment horizontal="center" vertical="center" wrapText="1"/>
    </xf>
    <xf numFmtId="165" fontId="0" fillId="3" borderId="13" xfId="2" applyNumberFormat="1" applyFont="1" applyFill="1" applyBorder="1" applyAlignment="1">
      <alignment horizontal="center" vertical="center" wrapText="1"/>
    </xf>
    <xf numFmtId="4" fontId="0" fillId="3" borderId="1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3" borderId="7" xfId="2" applyNumberFormat="1" applyFont="1" applyFill="1" applyBorder="1" applyAlignment="1">
      <alignment horizontal="center" vertical="center" wrapText="1"/>
    </xf>
    <xf numFmtId="4" fontId="0" fillId="3" borderId="7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8" fontId="4" fillId="0" borderId="0" xfId="0" applyNumberFormat="1" applyFont="1" applyAlignment="1">
      <alignment horizontal="center" wrapText="1"/>
    </xf>
    <xf numFmtId="165" fontId="6" fillId="3" borderId="7" xfId="2" applyNumberFormat="1" applyFont="1" applyFill="1" applyBorder="1" applyAlignment="1">
      <alignment horizontal="center" vertical="center" wrapText="1"/>
    </xf>
    <xf numFmtId="168" fontId="9" fillId="3" borderId="7" xfId="1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vertical="center" wrapText="1"/>
    </xf>
    <xf numFmtId="43" fontId="8" fillId="0" borderId="0" xfId="1" applyFont="1" applyBorder="1" applyAlignment="1">
      <alignment wrapText="1"/>
    </xf>
    <xf numFmtId="0" fontId="6" fillId="0" borderId="15" xfId="0" applyFont="1" applyBorder="1" applyAlignment="1">
      <alignment horizontal="left" vertical="center" wrapText="1"/>
    </xf>
    <xf numFmtId="43" fontId="4" fillId="0" borderId="0" xfId="1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165" fontId="0" fillId="3" borderId="12" xfId="2" applyNumberFormat="1" applyFont="1" applyFill="1" applyBorder="1" applyAlignment="1">
      <alignment horizontal="center" vertical="center" wrapText="1"/>
    </xf>
    <xf numFmtId="165" fontId="6" fillId="3" borderId="12" xfId="2" applyNumberFormat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8" fontId="5" fillId="0" borderId="0" xfId="0" applyNumberFormat="1" applyFont="1" applyAlignment="1">
      <alignment vertical="center" wrapText="1"/>
    </xf>
    <xf numFmtId="165" fontId="6" fillId="3" borderId="10" xfId="2" applyNumberFormat="1" applyFont="1" applyFill="1" applyBorder="1" applyAlignment="1">
      <alignment horizontal="center" vertical="center" wrapText="1"/>
    </xf>
    <xf numFmtId="169" fontId="4" fillId="0" borderId="0" xfId="0" applyNumberFormat="1" applyFont="1" applyAlignment="1">
      <alignment horizontal="center" wrapText="1"/>
    </xf>
    <xf numFmtId="0" fontId="6" fillId="0" borderId="19" xfId="0" applyFont="1" applyBorder="1" applyAlignment="1">
      <alignment horizontal="left" vertical="center" wrapText="1"/>
    </xf>
    <xf numFmtId="165" fontId="6" fillId="3" borderId="2" xfId="2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1" fillId="0" borderId="0" xfId="0" applyNumberFormat="1" applyFont="1"/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7" fontId="4" fillId="0" borderId="0" xfId="0" applyNumberFormat="1" applyFont="1"/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8" fillId="0" borderId="0" xfId="0" applyFont="1"/>
    <xf numFmtId="165" fontId="3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/>
    </xf>
    <xf numFmtId="4" fontId="0" fillId="0" borderId="0" xfId="0" applyNumberFormat="1"/>
    <xf numFmtId="0" fontId="5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8" fillId="0" borderId="0" xfId="0" applyNumberFormat="1" applyFo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5" fontId="0" fillId="4" borderId="4" xfId="2" applyNumberFormat="1" applyFont="1" applyFill="1" applyBorder="1" applyAlignment="1">
      <alignment horizontal="center" vertical="center"/>
    </xf>
    <xf numFmtId="165" fontId="6" fillId="4" borderId="6" xfId="2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/>
    </xf>
    <xf numFmtId="0" fontId="4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65" fontId="6" fillId="4" borderId="7" xfId="2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164" fontId="4" fillId="4" borderId="0" xfId="0" applyNumberFormat="1" applyFont="1" applyFill="1"/>
    <xf numFmtId="0" fontId="4" fillId="4" borderId="0" xfId="1" applyNumberFormat="1" applyFont="1" applyFill="1" applyBorder="1" applyAlignment="1"/>
    <xf numFmtId="166" fontId="4" fillId="4" borderId="0" xfId="1" applyNumberFormat="1" applyFont="1" applyFill="1" applyBorder="1" applyAlignment="1"/>
    <xf numFmtId="165" fontId="7" fillId="4" borderId="4" xfId="2" applyNumberFormat="1" applyFont="1" applyFill="1" applyBorder="1" applyAlignment="1">
      <alignment horizontal="center" vertical="center"/>
    </xf>
    <xf numFmtId="167" fontId="4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/>
    </xf>
    <xf numFmtId="165" fontId="0" fillId="4" borderId="7" xfId="2" applyNumberFormat="1" applyFont="1" applyFill="1" applyBorder="1" applyAlignment="1">
      <alignment horizontal="center" vertical="center"/>
    </xf>
    <xf numFmtId="168" fontId="9" fillId="4" borderId="7" xfId="1" applyNumberFormat="1" applyFon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43" fontId="4" fillId="4" borderId="0" xfId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8" fontId="7" fillId="4" borderId="7" xfId="1" applyNumberFormat="1" applyFont="1" applyFill="1" applyBorder="1" applyAlignment="1">
      <alignment horizontal="center" vertical="center"/>
    </xf>
    <xf numFmtId="4" fontId="4" fillId="4" borderId="0" xfId="0" applyNumberFormat="1" applyFont="1" applyFill="1"/>
    <xf numFmtId="4" fontId="7" fillId="4" borderId="7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4" fillId="4" borderId="0" xfId="0" applyFont="1" applyFill="1" applyAlignment="1">
      <alignment horizontal="center"/>
    </xf>
    <xf numFmtId="168" fontId="6" fillId="4" borderId="10" xfId="1" applyNumberFormat="1" applyFont="1" applyFill="1" applyBorder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165" fontId="7" fillId="4" borderId="7" xfId="2" applyNumberFormat="1" applyFont="1" applyFill="1" applyBorder="1" applyAlignment="1">
      <alignment horizontal="center" vertical="center"/>
    </xf>
    <xf numFmtId="165" fontId="6" fillId="4" borderId="12" xfId="2" applyNumberFormat="1" applyFont="1" applyFill="1" applyBorder="1" applyAlignment="1">
      <alignment horizontal="center" vertical="center"/>
    </xf>
    <xf numFmtId="165" fontId="6" fillId="4" borderId="16" xfId="2" applyNumberFormat="1" applyFont="1" applyFill="1" applyBorder="1" applyAlignment="1">
      <alignment horizontal="center" vertical="center"/>
    </xf>
    <xf numFmtId="165" fontId="6" fillId="4" borderId="8" xfId="2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65" fontId="0" fillId="4" borderId="13" xfId="2" applyNumberFormat="1" applyFont="1" applyFill="1" applyBorder="1" applyAlignment="1">
      <alignment horizontal="center" vertical="center"/>
    </xf>
    <xf numFmtId="4" fontId="0" fillId="4" borderId="13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8" fontId="4" fillId="4" borderId="0" xfId="0" applyNumberFormat="1" applyFont="1" applyFill="1" applyAlignment="1">
      <alignment horizontal="center"/>
    </xf>
    <xf numFmtId="168" fontId="6" fillId="4" borderId="7" xfId="1" applyNumberFormat="1" applyFont="1" applyFill="1" applyBorder="1" applyAlignment="1">
      <alignment horizontal="center" vertical="center"/>
    </xf>
    <xf numFmtId="168" fontId="4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/>
    <xf numFmtId="0" fontId="6" fillId="4" borderId="15" xfId="0" applyFont="1" applyFill="1" applyBorder="1" applyAlignment="1">
      <alignment horizontal="left" vertical="center"/>
    </xf>
    <xf numFmtId="43" fontId="4" fillId="4" borderId="0" xfId="1" applyFont="1" applyFill="1" applyBorder="1" applyAlignment="1"/>
    <xf numFmtId="0" fontId="0" fillId="4" borderId="12" xfId="0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165" fontId="0" fillId="4" borderId="12" xfId="2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4" fontId="7" fillId="4" borderId="12" xfId="1" applyNumberFormat="1" applyFont="1" applyFill="1" applyBorder="1" applyAlignment="1">
      <alignment horizontal="center" vertical="center"/>
    </xf>
    <xf numFmtId="168" fontId="5" fillId="4" borderId="0" xfId="0" applyNumberFormat="1" applyFont="1" applyFill="1" applyAlignment="1">
      <alignment vertical="center"/>
    </xf>
    <xf numFmtId="4" fontId="7" fillId="4" borderId="4" xfId="1" applyNumberFormat="1" applyFont="1" applyFill="1" applyBorder="1" applyAlignment="1">
      <alignment horizontal="center" vertical="center"/>
    </xf>
    <xf numFmtId="165" fontId="6" fillId="4" borderId="10" xfId="2" applyNumberFormat="1" applyFont="1" applyFill="1" applyBorder="1" applyAlignment="1">
      <alignment horizontal="center" vertical="center"/>
    </xf>
    <xf numFmtId="169" fontId="4" fillId="4" borderId="0" xfId="0" applyNumberFormat="1" applyFont="1" applyFill="1" applyAlignment="1">
      <alignment horizontal="center"/>
    </xf>
    <xf numFmtId="0" fontId="6" fillId="4" borderId="19" xfId="0" applyFont="1" applyFill="1" applyBorder="1" applyAlignment="1">
      <alignment horizontal="left" vertical="center"/>
    </xf>
    <xf numFmtId="165" fontId="6" fillId="4" borderId="2" xfId="2" applyNumberFormat="1" applyFont="1" applyFill="1" applyBorder="1" applyAlignment="1">
      <alignment horizontal="center" vertical="center"/>
    </xf>
    <xf numFmtId="4" fontId="6" fillId="4" borderId="2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3609973</xdr:colOff>
      <xdr:row>0</xdr:row>
      <xdr:rowOff>47625</xdr:rowOff>
    </xdr:from>
    <xdr:to>
      <xdr:col>4</xdr:col>
      <xdr:colOff>285749</xdr:colOff>
      <xdr:row>1</xdr:row>
      <xdr:rowOff>685800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E186B70C-7F4C-4918-8307-BEDF3A54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8" y="47625"/>
          <a:ext cx="95250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3381373</xdr:colOff>
      <xdr:row>0</xdr:row>
      <xdr:rowOff>85725</xdr:rowOff>
    </xdr:from>
    <xdr:to>
      <xdr:col>4</xdr:col>
      <xdr:colOff>180975</xdr:colOff>
      <xdr:row>2</xdr:row>
      <xdr:rowOff>19050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B231D706-E8A9-47EB-B252-95D61976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8" y="85725"/>
          <a:ext cx="107632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Odete%20Costa%2004.09.20\Composi&#231;&#227;o%20da%20Carteira%20de%20Investimentos%20-%20JANEIRO%20A%20DEZEMBRO%20-%20%202022\Composi&#231;&#227;o%20da%20Carteira%20de%20Investimentos%20-%20Dezembro%202022.1.xlsx" TargetMode="External"/><Relationship Id="rId1" Type="http://schemas.openxmlformats.org/officeDocument/2006/relationships/externalLinkPath" Target="file:///\\SERVERPRESSEM\DAFI%20-%20ODETE\Odete%20Costa%2004.09.20\Composi&#231;&#227;o%20da%20Carteira%20de%20Investimentos%20-%20JANEIRO%20A%20DEZEMBRO%20-%20%202022\Composi&#231;&#227;o%20da%20Carteira%20de%20Investimentos%20-%20Dezembro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Dez-202 (2)"/>
      <sheetName val="Composição da Cart. Jan-2023"/>
    </sheetNames>
    <sheetDataSet>
      <sheetData sheetId="0" refreshError="1">
        <row r="10">
          <cell r="F10">
            <v>97228463.390000001</v>
          </cell>
        </row>
        <row r="11">
          <cell r="F11">
            <v>16098238.789999999</v>
          </cell>
        </row>
        <row r="12">
          <cell r="F12">
            <v>68520082.219999999</v>
          </cell>
        </row>
        <row r="14">
          <cell r="F14">
            <v>15358811.599999998</v>
          </cell>
        </row>
        <row r="15">
          <cell r="F15">
            <v>34863161.309999995</v>
          </cell>
        </row>
        <row r="16">
          <cell r="F16">
            <v>111218148.33</v>
          </cell>
        </row>
        <row r="17">
          <cell r="F17">
            <v>1820314.8000000031</v>
          </cell>
        </row>
        <row r="18">
          <cell r="F18">
            <v>174816237.59</v>
          </cell>
        </row>
        <row r="19">
          <cell r="F19">
            <v>12553589.029999999</v>
          </cell>
        </row>
        <row r="20">
          <cell r="F20">
            <v>1036233</v>
          </cell>
        </row>
        <row r="21">
          <cell r="F21">
            <v>0</v>
          </cell>
        </row>
        <row r="22">
          <cell r="F22">
            <v>2094882.0299999998</v>
          </cell>
        </row>
        <row r="23">
          <cell r="F23">
            <v>51635907.810000002</v>
          </cell>
        </row>
        <row r="24">
          <cell r="F24">
            <v>17213659.609999999</v>
          </cell>
        </row>
        <row r="25">
          <cell r="F25">
            <v>16398746.07</v>
          </cell>
        </row>
        <row r="27">
          <cell r="F27">
            <v>29145843.510000002</v>
          </cell>
        </row>
        <row r="28">
          <cell r="F28">
            <v>11757063.860000001</v>
          </cell>
        </row>
        <row r="29">
          <cell r="F29">
            <v>5419718.7599999998</v>
          </cell>
        </row>
        <row r="30">
          <cell r="F30">
            <v>8007814.9200000009</v>
          </cell>
        </row>
        <row r="31">
          <cell r="F31">
            <v>45574716.219999999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C64-C2E1-44AB-BE9E-7D265D2A71B3}">
  <dimension ref="A1:M67"/>
  <sheetViews>
    <sheetView topLeftCell="A24" zoomScaleNormal="100" workbookViewId="0">
      <selection activeCell="J56" sqref="J56"/>
    </sheetView>
  </sheetViews>
  <sheetFormatPr defaultColWidth="9.140625" defaultRowHeight="12.75" x14ac:dyDescent="0.2"/>
  <cols>
    <col min="1" max="1" width="13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20.85546875" style="1" customWidth="1"/>
    <col min="6" max="6" width="19.28515625" style="1" customWidth="1"/>
    <col min="7" max="7" width="18.5703125" style="1" customWidth="1"/>
    <col min="8" max="8" width="19" style="1" customWidth="1"/>
    <col min="9" max="9" width="19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4.75" customHeight="1" x14ac:dyDescent="0.2">
      <c r="E2" s="2"/>
      <c r="F2" s="2"/>
    </row>
    <row r="3" spans="2:13" ht="14.25" customHeight="1" x14ac:dyDescent="0.25">
      <c r="B3" s="133" t="s">
        <v>0</v>
      </c>
      <c r="C3" s="133"/>
      <c r="D3" s="133"/>
      <c r="E3" s="133"/>
      <c r="F3" s="133"/>
      <c r="G3" s="133"/>
      <c r="H3" s="133"/>
      <c r="I3" s="133"/>
    </row>
    <row r="4" spans="2:13" ht="11.25" customHeight="1" x14ac:dyDescent="0.25">
      <c r="B4" s="134" t="s">
        <v>1</v>
      </c>
      <c r="C4" s="134"/>
      <c r="D4" s="134"/>
      <c r="E4" s="134"/>
      <c r="F4" s="134"/>
      <c r="G4" s="134"/>
      <c r="H4" s="134"/>
      <c r="I4" s="134"/>
    </row>
    <row r="5" spans="2:13" ht="11.25" customHeight="1" x14ac:dyDescent="0.2">
      <c r="B5" s="2"/>
      <c r="C5" s="2"/>
      <c r="D5" s="2"/>
      <c r="E5" s="2"/>
      <c r="F5" s="2"/>
      <c r="G5" s="2"/>
      <c r="H5" s="2"/>
      <c r="I5" s="2"/>
    </row>
    <row r="6" spans="2:13" ht="9.75" customHeight="1" x14ac:dyDescent="0.2">
      <c r="B6" s="135" t="s">
        <v>2</v>
      </c>
      <c r="C6" s="135"/>
      <c r="D6" s="135"/>
      <c r="E6" s="135"/>
      <c r="F6" s="135"/>
      <c r="G6" s="135"/>
      <c r="H6" s="135"/>
      <c r="I6" s="135"/>
    </row>
    <row r="7" spans="2:13" ht="9.75" customHeight="1" x14ac:dyDescent="0.2">
      <c r="B7" s="135"/>
      <c r="C7" s="135"/>
      <c r="D7" s="135"/>
      <c r="E7" s="135"/>
      <c r="F7" s="135"/>
      <c r="G7" s="135"/>
      <c r="H7" s="135"/>
      <c r="I7" s="135"/>
    </row>
    <row r="8" spans="2:13" ht="12" customHeight="1" thickBot="1" x14ac:dyDescent="0.25">
      <c r="B8" s="4"/>
      <c r="C8" s="4"/>
      <c r="D8" s="4"/>
      <c r="E8" s="4"/>
      <c r="F8" s="4"/>
      <c r="G8" s="4"/>
      <c r="H8" s="4"/>
      <c r="I8" s="4"/>
    </row>
    <row r="9" spans="2:13" ht="13.5" customHeight="1" thickBot="1" x14ac:dyDescent="0.25">
      <c r="B9" s="5" t="s">
        <v>3</v>
      </c>
      <c r="C9" s="5" t="s">
        <v>4</v>
      </c>
      <c r="D9" s="6" t="s">
        <v>5</v>
      </c>
      <c r="E9" s="5" t="s">
        <v>6</v>
      </c>
      <c r="F9" s="6" t="s">
        <v>7</v>
      </c>
      <c r="G9" s="5" t="s">
        <v>8</v>
      </c>
      <c r="H9" s="5" t="s">
        <v>9</v>
      </c>
      <c r="I9" s="5" t="s">
        <v>10</v>
      </c>
    </row>
    <row r="10" spans="2:13" ht="13.5" customHeight="1" x14ac:dyDescent="0.2">
      <c r="B10" s="7" t="s">
        <v>11</v>
      </c>
      <c r="C10" s="136" t="s">
        <v>12</v>
      </c>
      <c r="D10" s="8" t="s">
        <v>13</v>
      </c>
      <c r="E10" s="9">
        <f>'[1]Composição da Cart. Dez-202 (2)'!F10</f>
        <v>97228463.390000001</v>
      </c>
      <c r="F10" s="10">
        <f>E10+G10+H10+I10</f>
        <v>98565095.260000005</v>
      </c>
      <c r="G10" s="11">
        <v>0</v>
      </c>
      <c r="H10" s="11">
        <v>0</v>
      </c>
      <c r="I10" s="12">
        <v>1336631.8700000001</v>
      </c>
    </row>
    <row r="11" spans="2:13" ht="12.75" customHeight="1" x14ac:dyDescent="0.2">
      <c r="B11" s="13" t="s">
        <v>14</v>
      </c>
      <c r="C11" s="137"/>
      <c r="D11" s="14" t="s">
        <v>15</v>
      </c>
      <c r="E11" s="9">
        <f>'[1]Composição da Cart. Dez-202 (2)'!F11</f>
        <v>16098238.789999999</v>
      </c>
      <c r="F11" s="10">
        <f t="shared" ref="F11:F15" si="0">E11+G11+H11+I11</f>
        <v>16229730.219999999</v>
      </c>
      <c r="G11" s="15">
        <v>0</v>
      </c>
      <c r="H11" s="11">
        <v>0</v>
      </c>
      <c r="I11" s="16">
        <v>131491.43</v>
      </c>
      <c r="J11" s="17"/>
      <c r="K11" s="18"/>
    </row>
    <row r="12" spans="2:13" ht="13.5" customHeight="1" x14ac:dyDescent="0.2">
      <c r="B12" s="13" t="s">
        <v>16</v>
      </c>
      <c r="C12" s="137"/>
      <c r="D12" s="14" t="s">
        <v>17</v>
      </c>
      <c r="E12" s="9">
        <f>'[1]Composição da Cart. Dez-202 (2)'!F12</f>
        <v>68520082.219999999</v>
      </c>
      <c r="F12" s="10">
        <f t="shared" si="0"/>
        <v>68512879.959999993</v>
      </c>
      <c r="G12" s="15">
        <v>0</v>
      </c>
      <c r="H12" s="11">
        <v>0</v>
      </c>
      <c r="I12" s="19">
        <v>-7202.26</v>
      </c>
      <c r="J12" s="20"/>
    </row>
    <row r="13" spans="2:13" ht="14.25" customHeight="1" x14ac:dyDescent="0.2">
      <c r="B13" s="13" t="s">
        <v>18</v>
      </c>
      <c r="C13" s="137"/>
      <c r="D13" s="14" t="s">
        <v>19</v>
      </c>
      <c r="E13" s="9">
        <f>'[1]Composição da Cart. Dez-202 (2)'!F14</f>
        <v>15358811.599999998</v>
      </c>
      <c r="F13" s="10">
        <f t="shared" si="0"/>
        <v>12979747.619999999</v>
      </c>
      <c r="G13" s="15">
        <v>0</v>
      </c>
      <c r="H13" s="21">
        <v>-2535135.29</v>
      </c>
      <c r="I13" s="16">
        <v>156071.31</v>
      </c>
      <c r="J13" s="22"/>
      <c r="K13" s="18"/>
      <c r="L13" s="22"/>
      <c r="M13" s="23"/>
    </row>
    <row r="14" spans="2:13" ht="13.5" customHeight="1" x14ac:dyDescent="0.2">
      <c r="B14" s="13" t="s">
        <v>20</v>
      </c>
      <c r="C14" s="137"/>
      <c r="D14" s="14" t="s">
        <v>21</v>
      </c>
      <c r="E14" s="9">
        <f>'[1]Composição da Cart. Dez-202 (2)'!F15</f>
        <v>34863161.309999995</v>
      </c>
      <c r="F14" s="10">
        <f t="shared" si="0"/>
        <v>34423050.819999993</v>
      </c>
      <c r="G14" s="15">
        <v>0</v>
      </c>
      <c r="H14" s="24">
        <v>0</v>
      </c>
      <c r="I14" s="19">
        <v>-440110.49</v>
      </c>
      <c r="J14" s="25"/>
      <c r="L14" s="22"/>
      <c r="M14" s="26"/>
    </row>
    <row r="15" spans="2:13" ht="13.5" customHeight="1" x14ac:dyDescent="0.2">
      <c r="B15" s="13" t="s">
        <v>22</v>
      </c>
      <c r="C15" s="137"/>
      <c r="D15" s="27" t="s">
        <v>23</v>
      </c>
      <c r="E15" s="9">
        <f>'[1]Composição da Cart. Dez-202 (2)'!F16</f>
        <v>111218148.33</v>
      </c>
      <c r="F15" s="10">
        <f t="shared" si="0"/>
        <v>112815494.98</v>
      </c>
      <c r="G15" s="15">
        <v>0</v>
      </c>
      <c r="H15" s="11">
        <v>0</v>
      </c>
      <c r="I15" s="16">
        <v>1597346.65</v>
      </c>
      <c r="L15" s="23"/>
    </row>
    <row r="16" spans="2:13" ht="13.5" customHeight="1" x14ac:dyDescent="0.2">
      <c r="B16" s="13" t="s">
        <v>24</v>
      </c>
      <c r="C16" s="137"/>
      <c r="D16" s="27" t="s">
        <v>25</v>
      </c>
      <c r="E16" s="9">
        <f>'[1]Composição da Cart. Dez-202 (2)'!F17</f>
        <v>1820314.8000000031</v>
      </c>
      <c r="F16" s="10">
        <f>E16+G16+H16+I16</f>
        <v>5796578.5000000028</v>
      </c>
      <c r="G16" s="28">
        <v>3959494.76</v>
      </c>
      <c r="H16" s="29">
        <v>-3966.85</v>
      </c>
      <c r="I16" s="30">
        <v>20735.79</v>
      </c>
      <c r="L16" s="31"/>
      <c r="M16" s="23"/>
    </row>
    <row r="17" spans="2:13" ht="13.5" customHeight="1" x14ac:dyDescent="0.2">
      <c r="B17" s="13" t="s">
        <v>26</v>
      </c>
      <c r="C17" s="137"/>
      <c r="D17" s="27" t="s">
        <v>27</v>
      </c>
      <c r="E17" s="9">
        <f>'[1]Composição da Cart. Dez-202 (2)'!F18</f>
        <v>174816237.59</v>
      </c>
      <c r="F17" s="10">
        <f t="shared" ref="F17:F18" si="1">E17+G17+H17+I17</f>
        <v>176780789.89000002</v>
      </c>
      <c r="G17" s="28">
        <v>0</v>
      </c>
      <c r="H17" s="24">
        <v>0</v>
      </c>
      <c r="I17" s="30">
        <v>1964552.3</v>
      </c>
      <c r="J17" s="22"/>
      <c r="K17" s="18"/>
      <c r="L17" s="31"/>
      <c r="M17" s="23"/>
    </row>
    <row r="18" spans="2:13" ht="13.5" customHeight="1" x14ac:dyDescent="0.2">
      <c r="B18" s="13" t="s">
        <v>28</v>
      </c>
      <c r="C18" s="137"/>
      <c r="D18" s="27" t="s">
        <v>29</v>
      </c>
      <c r="E18" s="9">
        <f>'[1]Composição da Cart. Dez-202 (2)'!F19</f>
        <v>12553589.029999999</v>
      </c>
      <c r="F18" s="10">
        <f t="shared" si="1"/>
        <v>12721108.35</v>
      </c>
      <c r="G18" s="11">
        <v>0</v>
      </c>
      <c r="H18" s="11">
        <v>0</v>
      </c>
      <c r="I18" s="16">
        <v>167519.32</v>
      </c>
      <c r="L18" s="22"/>
      <c r="M18" s="32"/>
    </row>
    <row r="19" spans="2:13" ht="13.5" customHeight="1" x14ac:dyDescent="0.2">
      <c r="B19" s="13" t="s">
        <v>30</v>
      </c>
      <c r="C19" s="137"/>
      <c r="D19" s="27" t="s">
        <v>31</v>
      </c>
      <c r="E19" s="9">
        <f>'[1]Composição da Cart. Dez-202 (2)'!F20</f>
        <v>1036233</v>
      </c>
      <c r="F19" s="10">
        <f>E19+G19+H19+I19</f>
        <v>1047646.74</v>
      </c>
      <c r="G19" s="11">
        <v>0</v>
      </c>
      <c r="H19" s="11">
        <v>0</v>
      </c>
      <c r="I19" s="30">
        <v>11413.74</v>
      </c>
      <c r="L19" s="22"/>
      <c r="M19" s="23"/>
    </row>
    <row r="20" spans="2:13" ht="13.5" customHeight="1" thickBot="1" x14ac:dyDescent="0.25">
      <c r="B20" s="33" t="s">
        <v>32</v>
      </c>
      <c r="C20" s="137"/>
      <c r="D20" s="34" t="s">
        <v>33</v>
      </c>
      <c r="E20" s="35">
        <f>'[1]Composição da Cart. Dez-202 (2)'!F21</f>
        <v>0</v>
      </c>
      <c r="F20" s="36">
        <v>0</v>
      </c>
      <c r="G20" s="35">
        <v>0</v>
      </c>
      <c r="H20" s="37">
        <v>0</v>
      </c>
      <c r="I20" s="38">
        <v>0</v>
      </c>
      <c r="L20" s="22"/>
      <c r="M20" s="32"/>
    </row>
    <row r="21" spans="2:13" ht="15.75" thickBot="1" x14ac:dyDescent="0.25">
      <c r="B21" s="13" t="s">
        <v>18</v>
      </c>
      <c r="C21" s="39" t="s">
        <v>34</v>
      </c>
      <c r="D21" s="40" t="s">
        <v>35</v>
      </c>
      <c r="E21" s="9">
        <f>'[1]Composição da Cart. Dez-202 (2)'!F22</f>
        <v>2094882.0299999998</v>
      </c>
      <c r="F21" s="10">
        <f>E21+G21+H21+I21</f>
        <v>1904647.3999999997</v>
      </c>
      <c r="G21" s="11">
        <v>4087.23</v>
      </c>
      <c r="H21" s="41">
        <v>-216133.35</v>
      </c>
      <c r="I21" s="42">
        <v>21811.49</v>
      </c>
      <c r="L21" s="43"/>
    </row>
    <row r="22" spans="2:13" ht="13.5" customHeight="1" x14ac:dyDescent="0.2">
      <c r="B22" s="13" t="s">
        <v>36</v>
      </c>
      <c r="C22" s="137" t="s">
        <v>12</v>
      </c>
      <c r="D22" s="27" t="s">
        <v>37</v>
      </c>
      <c r="E22" s="9">
        <f>'[1]Composição da Cart. Dez-202 (2)'!F23</f>
        <v>51635907.810000002</v>
      </c>
      <c r="F22" s="10">
        <f t="shared" ref="F22:F24" si="2">E22+G22+H22+I22</f>
        <v>53505362.990000002</v>
      </c>
      <c r="G22" s="11">
        <v>0</v>
      </c>
      <c r="H22" s="11">
        <v>0</v>
      </c>
      <c r="I22" s="16">
        <v>1869455.18</v>
      </c>
      <c r="K22" s="44"/>
      <c r="L22" s="22"/>
    </row>
    <row r="23" spans="2:13" ht="13.5" customHeight="1" x14ac:dyDescent="0.2">
      <c r="B23" s="13" t="s">
        <v>38</v>
      </c>
      <c r="C23" s="137"/>
      <c r="D23" s="27" t="s">
        <v>39</v>
      </c>
      <c r="E23" s="9">
        <f>'[1]Composição da Cart. Dez-202 (2)'!F24</f>
        <v>17213659.609999999</v>
      </c>
      <c r="F23" s="10">
        <f t="shared" si="2"/>
        <v>17413991.09</v>
      </c>
      <c r="G23" s="11">
        <v>0</v>
      </c>
      <c r="H23" s="11">
        <v>0</v>
      </c>
      <c r="I23" s="16">
        <v>200331.48</v>
      </c>
      <c r="L23" s="22"/>
    </row>
    <row r="24" spans="2:13" ht="13.5" customHeight="1" thickBot="1" x14ac:dyDescent="0.25">
      <c r="B24" s="45" t="s">
        <v>40</v>
      </c>
      <c r="C24" s="137"/>
      <c r="D24" s="27" t="s">
        <v>41</v>
      </c>
      <c r="E24" s="9">
        <f>'[1]Composição da Cart. Dez-202 (2)'!F25</f>
        <v>16398746.07</v>
      </c>
      <c r="F24" s="10">
        <f t="shared" si="2"/>
        <v>16945962.809999999</v>
      </c>
      <c r="G24" s="46">
        <v>0</v>
      </c>
      <c r="H24" s="47">
        <v>0</v>
      </c>
      <c r="I24" s="48">
        <v>547216.74</v>
      </c>
      <c r="J24" s="25"/>
      <c r="K24" s="2"/>
    </row>
    <row r="25" spans="2:13" ht="13.5" customHeight="1" thickBot="1" x14ac:dyDescent="0.25">
      <c r="B25" s="45" t="s">
        <v>24</v>
      </c>
      <c r="C25" s="49" t="s">
        <v>42</v>
      </c>
      <c r="D25" s="27" t="s">
        <v>43</v>
      </c>
      <c r="E25" s="9">
        <v>0</v>
      </c>
      <c r="F25" s="50">
        <v>0</v>
      </c>
      <c r="G25" s="46">
        <v>0</v>
      </c>
      <c r="H25" s="51">
        <v>0</v>
      </c>
      <c r="I25" s="48">
        <v>0</v>
      </c>
      <c r="J25" s="2"/>
      <c r="K25" s="2"/>
    </row>
    <row r="26" spans="2:13" ht="13.5" customHeight="1" x14ac:dyDescent="0.2">
      <c r="B26" s="45" t="s">
        <v>44</v>
      </c>
      <c r="C26" s="138" t="s">
        <v>12</v>
      </c>
      <c r="D26" s="27" t="s">
        <v>45</v>
      </c>
      <c r="E26" s="9">
        <f>'[1]Composição da Cart. Dez-202 (2)'!F27</f>
        <v>29145843.510000002</v>
      </c>
      <c r="F26" s="10">
        <f>E26+G26+H26+I26</f>
        <v>29694353.870000001</v>
      </c>
      <c r="G26" s="52">
        <v>0</v>
      </c>
      <c r="H26" s="52">
        <v>0</v>
      </c>
      <c r="I26" s="48">
        <v>548510.36</v>
      </c>
      <c r="J26" s="53"/>
      <c r="K26" s="2"/>
    </row>
    <row r="27" spans="2:13" ht="13.5" customHeight="1" x14ac:dyDescent="0.2">
      <c r="B27" s="45" t="s">
        <v>46</v>
      </c>
      <c r="C27" s="139"/>
      <c r="D27" s="27" t="s">
        <v>47</v>
      </c>
      <c r="E27" s="9">
        <f>'[1]Composição da Cart. Dez-202 (2)'!F28</f>
        <v>11757063.860000001</v>
      </c>
      <c r="F27" s="10">
        <f t="shared" ref="F27:F30" si="3">E27+G27+H27+I27</f>
        <v>12281140.700000001</v>
      </c>
      <c r="G27" s="46">
        <v>0</v>
      </c>
      <c r="H27" s="52">
        <v>0</v>
      </c>
      <c r="I27" s="48">
        <v>524076.84</v>
      </c>
      <c r="J27" s="53"/>
      <c r="K27" s="2"/>
    </row>
    <row r="28" spans="2:13" ht="15" customHeight="1" x14ac:dyDescent="0.2">
      <c r="B28" s="45" t="s">
        <v>48</v>
      </c>
      <c r="C28" s="139"/>
      <c r="D28" s="27" t="s">
        <v>49</v>
      </c>
      <c r="E28" s="9">
        <f>'[1]Composição da Cart. Dez-202 (2)'!F29</f>
        <v>5419718.7599999998</v>
      </c>
      <c r="F28" s="10">
        <f t="shared" si="3"/>
        <v>5501054.1899999995</v>
      </c>
      <c r="G28" s="46">
        <v>0</v>
      </c>
      <c r="H28" s="46">
        <v>0</v>
      </c>
      <c r="I28" s="48">
        <v>81335.429999999993</v>
      </c>
      <c r="J28" s="53"/>
      <c r="K28" s="2"/>
    </row>
    <row r="29" spans="2:13" ht="15" customHeight="1" x14ac:dyDescent="0.2">
      <c r="B29" s="45" t="s">
        <v>50</v>
      </c>
      <c r="C29" s="139"/>
      <c r="D29" s="27" t="s">
        <v>51</v>
      </c>
      <c r="E29" s="9">
        <f>'[1]Composição da Cart. Dez-202 (2)'!F30</f>
        <v>8007814.9200000009</v>
      </c>
      <c r="F29" s="10">
        <f t="shared" si="3"/>
        <v>8118921.1100000013</v>
      </c>
      <c r="G29" s="46">
        <v>0</v>
      </c>
      <c r="H29" s="52">
        <v>0</v>
      </c>
      <c r="I29" s="48">
        <v>111106.19</v>
      </c>
      <c r="J29" s="53"/>
      <c r="K29" s="2"/>
    </row>
    <row r="30" spans="2:13" ht="15.95" customHeight="1" thickBot="1" x14ac:dyDescent="0.25">
      <c r="B30" s="33" t="s">
        <v>52</v>
      </c>
      <c r="C30" s="140"/>
      <c r="D30" s="34" t="s">
        <v>53</v>
      </c>
      <c r="E30" s="54">
        <f>'[1]Composição da Cart. Dez-202 (2)'!F31</f>
        <v>45574716.219999999</v>
      </c>
      <c r="F30" s="55">
        <f t="shared" si="3"/>
        <v>45869883.289999999</v>
      </c>
      <c r="G30" s="37">
        <v>0</v>
      </c>
      <c r="H30" s="56">
        <v>0</v>
      </c>
      <c r="I30" s="38">
        <v>295167.07</v>
      </c>
      <c r="J30" s="53"/>
      <c r="K30" s="2"/>
    </row>
    <row r="31" spans="2:13" ht="13.5" customHeight="1" x14ac:dyDescent="0.2">
      <c r="B31" s="57" t="s">
        <v>54</v>
      </c>
      <c r="C31" s="138" t="s">
        <v>55</v>
      </c>
      <c r="D31" s="58" t="s">
        <v>56</v>
      </c>
      <c r="E31" s="9">
        <v>17571407.02</v>
      </c>
      <c r="F31" s="59">
        <v>17753419.98</v>
      </c>
      <c r="G31" s="60">
        <v>0</v>
      </c>
      <c r="H31" s="60">
        <v>0</v>
      </c>
      <c r="I31" s="61">
        <v>182012.96</v>
      </c>
      <c r="J31" s="2"/>
      <c r="K31" s="2"/>
    </row>
    <row r="32" spans="2:13" ht="13.5" customHeight="1" x14ac:dyDescent="0.2">
      <c r="B32" s="62" t="s">
        <v>57</v>
      </c>
      <c r="C32" s="139"/>
      <c r="D32" s="27" t="s">
        <v>58</v>
      </c>
      <c r="E32" s="9">
        <v>54473507.979999997</v>
      </c>
      <c r="F32" s="59">
        <v>55084276</v>
      </c>
      <c r="G32" s="63">
        <v>0</v>
      </c>
      <c r="H32" s="63">
        <v>0</v>
      </c>
      <c r="I32" s="64">
        <v>610768.02</v>
      </c>
      <c r="J32" s="2"/>
      <c r="K32" s="2"/>
    </row>
    <row r="33" spans="2:12" ht="13.5" customHeight="1" x14ac:dyDescent="0.2">
      <c r="B33" s="65" t="s">
        <v>59</v>
      </c>
      <c r="C33" s="139"/>
      <c r="D33" s="27" t="s">
        <v>60</v>
      </c>
      <c r="E33" s="9">
        <v>9584186.8900000006</v>
      </c>
      <c r="F33" s="59">
        <v>9654310.6099999994</v>
      </c>
      <c r="G33" s="63">
        <v>0</v>
      </c>
      <c r="H33" s="63">
        <v>0</v>
      </c>
      <c r="I33" s="42">
        <v>70123.72</v>
      </c>
      <c r="J33" s="66"/>
      <c r="K33" s="2"/>
    </row>
    <row r="34" spans="2:12" ht="13.5" customHeight="1" x14ac:dyDescent="0.2">
      <c r="B34" s="45" t="s">
        <v>61</v>
      </c>
      <c r="C34" s="139"/>
      <c r="D34" s="27" t="s">
        <v>62</v>
      </c>
      <c r="E34" s="9">
        <v>8559639.5199999996</v>
      </c>
      <c r="F34" s="59">
        <v>8450318.1999999993</v>
      </c>
      <c r="G34" s="67">
        <v>0</v>
      </c>
      <c r="H34" s="63">
        <v>0</v>
      </c>
      <c r="I34" s="68">
        <v>-109321.32</v>
      </c>
      <c r="J34" s="2"/>
      <c r="K34" s="2"/>
    </row>
    <row r="35" spans="2:12" ht="13.5" customHeight="1" x14ac:dyDescent="0.2">
      <c r="B35" s="45" t="s">
        <v>63</v>
      </c>
      <c r="C35" s="139"/>
      <c r="D35" s="27" t="s">
        <v>64</v>
      </c>
      <c r="E35" s="9">
        <v>20946921.68</v>
      </c>
      <c r="F35" s="59">
        <v>21683127.829999998</v>
      </c>
      <c r="G35" s="67">
        <v>0</v>
      </c>
      <c r="H35" s="63">
        <v>0</v>
      </c>
      <c r="I35" s="42">
        <v>736206.15</v>
      </c>
      <c r="J35" s="25"/>
      <c r="K35" s="2"/>
    </row>
    <row r="36" spans="2:12" ht="15.95" customHeight="1" x14ac:dyDescent="0.2">
      <c r="B36" s="45" t="s">
        <v>65</v>
      </c>
      <c r="C36" s="139"/>
      <c r="D36" s="27" t="s">
        <v>66</v>
      </c>
      <c r="E36" s="9">
        <v>20795006.620000001</v>
      </c>
      <c r="F36" s="59">
        <v>21455867.09</v>
      </c>
      <c r="G36" s="63">
        <v>0</v>
      </c>
      <c r="H36" s="63">
        <v>0</v>
      </c>
      <c r="I36" s="42">
        <v>660860.47</v>
      </c>
      <c r="J36" s="66"/>
      <c r="K36" s="2"/>
    </row>
    <row r="37" spans="2:12" ht="15.95" customHeight="1" x14ac:dyDescent="0.2">
      <c r="B37" s="45" t="s">
        <v>67</v>
      </c>
      <c r="C37" s="139"/>
      <c r="D37" s="27" t="s">
        <v>68</v>
      </c>
      <c r="E37" s="9">
        <v>13406931.25</v>
      </c>
      <c r="F37" s="59">
        <v>14281852.59</v>
      </c>
      <c r="G37" s="63">
        <v>0</v>
      </c>
      <c r="H37" s="63">
        <v>0</v>
      </c>
      <c r="I37" s="42">
        <v>874921.34</v>
      </c>
      <c r="J37" s="69"/>
      <c r="K37" s="69"/>
      <c r="L37" s="70"/>
    </row>
    <row r="38" spans="2:12" ht="14.25" customHeight="1" x14ac:dyDescent="0.2">
      <c r="B38" s="45" t="s">
        <v>69</v>
      </c>
      <c r="C38" s="139"/>
      <c r="D38" s="71" t="s">
        <v>70</v>
      </c>
      <c r="E38" s="9">
        <v>11279150.810000001</v>
      </c>
      <c r="F38" s="59">
        <v>11766117.34</v>
      </c>
      <c r="G38" s="67">
        <v>0</v>
      </c>
      <c r="H38" s="63">
        <v>0</v>
      </c>
      <c r="I38" s="42">
        <v>486966.53</v>
      </c>
      <c r="J38" s="69"/>
      <c r="K38" s="69" t="s">
        <v>71</v>
      </c>
      <c r="L38" s="72"/>
    </row>
    <row r="39" spans="2:12" ht="14.25" customHeight="1" thickBot="1" x14ac:dyDescent="0.25">
      <c r="B39" s="73" t="s">
        <v>72</v>
      </c>
      <c r="C39" s="140"/>
      <c r="D39" s="74" t="s">
        <v>73</v>
      </c>
      <c r="E39" s="75">
        <v>33935743.039999999</v>
      </c>
      <c r="F39" s="76">
        <v>34307073.289999999</v>
      </c>
      <c r="G39" s="76">
        <v>0</v>
      </c>
      <c r="H39" s="75">
        <v>0</v>
      </c>
      <c r="I39" s="77">
        <v>371330.25</v>
      </c>
      <c r="J39" s="69"/>
      <c r="K39" s="69"/>
      <c r="L39" s="72"/>
    </row>
    <row r="40" spans="2:12" ht="15" customHeight="1" x14ac:dyDescent="0.2">
      <c r="B40" s="62" t="s">
        <v>74</v>
      </c>
      <c r="C40" s="138" t="s">
        <v>75</v>
      </c>
      <c r="D40" s="78" t="s">
        <v>76</v>
      </c>
      <c r="E40" s="9">
        <v>5467796.9100000001</v>
      </c>
      <c r="F40" s="10">
        <v>5513317.3799999999</v>
      </c>
      <c r="G40" s="59">
        <v>0</v>
      </c>
      <c r="H40" s="60">
        <v>0</v>
      </c>
      <c r="I40" s="79">
        <v>45520.47</v>
      </c>
      <c r="J40" s="69"/>
      <c r="K40" s="69"/>
      <c r="L40" s="72"/>
    </row>
    <row r="41" spans="2:12" ht="15" customHeight="1" x14ac:dyDescent="0.2">
      <c r="B41" s="45" t="s">
        <v>77</v>
      </c>
      <c r="C41" s="139"/>
      <c r="D41" s="80" t="s">
        <v>78</v>
      </c>
      <c r="E41" s="9">
        <v>12444224.050000001</v>
      </c>
      <c r="F41" s="10">
        <v>12560507.35</v>
      </c>
      <c r="G41" s="59">
        <v>0</v>
      </c>
      <c r="H41" s="63">
        <v>0</v>
      </c>
      <c r="I41" s="79">
        <v>116283.3</v>
      </c>
      <c r="J41" s="69"/>
      <c r="K41" s="69"/>
      <c r="L41" s="43"/>
    </row>
    <row r="42" spans="2:12" ht="13.5" customHeight="1" thickBot="1" x14ac:dyDescent="0.25">
      <c r="B42" s="73" t="s">
        <v>79</v>
      </c>
      <c r="C42" s="140"/>
      <c r="D42" s="81" t="s">
        <v>80</v>
      </c>
      <c r="E42" s="75">
        <v>2142300.29</v>
      </c>
      <c r="F42" s="76">
        <v>2240309.2400000002</v>
      </c>
      <c r="G42" s="76">
        <v>0</v>
      </c>
      <c r="H42" s="75">
        <v>0</v>
      </c>
      <c r="I42" s="77">
        <v>98008.95</v>
      </c>
      <c r="J42" s="69"/>
      <c r="K42" s="82"/>
    </row>
    <row r="43" spans="2:12" ht="13.5" customHeight="1" x14ac:dyDescent="0.2">
      <c r="B43" s="62" t="s">
        <v>81</v>
      </c>
      <c r="C43" s="138" t="s">
        <v>82</v>
      </c>
      <c r="D43" s="80" t="s">
        <v>83</v>
      </c>
      <c r="E43" s="9">
        <v>6854017.3799999999</v>
      </c>
      <c r="F43" s="10">
        <v>7019714.9299999997</v>
      </c>
      <c r="G43" s="59">
        <v>0</v>
      </c>
      <c r="H43" s="60">
        <v>0</v>
      </c>
      <c r="I43" s="79">
        <v>165697.54999999999</v>
      </c>
      <c r="J43" s="69"/>
      <c r="K43" s="69"/>
    </row>
    <row r="44" spans="2:12" ht="13.5" customHeight="1" x14ac:dyDescent="0.2">
      <c r="B44" s="45" t="s">
        <v>84</v>
      </c>
      <c r="C44" s="139"/>
      <c r="D44" s="27" t="s">
        <v>85</v>
      </c>
      <c r="E44" s="9">
        <v>3005390.92</v>
      </c>
      <c r="F44" s="10">
        <v>3132766.14</v>
      </c>
      <c r="G44" s="67">
        <v>0</v>
      </c>
      <c r="H44" s="67">
        <v>0</v>
      </c>
      <c r="I44" s="42">
        <v>127375.22</v>
      </c>
      <c r="J44" s="69"/>
      <c r="K44" s="69"/>
    </row>
    <row r="45" spans="2:12" ht="13.5" customHeight="1" x14ac:dyDescent="0.2">
      <c r="B45" s="45" t="s">
        <v>86</v>
      </c>
      <c r="C45" s="139"/>
      <c r="D45" s="27" t="s">
        <v>87</v>
      </c>
      <c r="E45" s="9">
        <v>8091651.6100000003</v>
      </c>
      <c r="F45" s="10">
        <v>8132264.8300000001</v>
      </c>
      <c r="G45" s="67">
        <v>0</v>
      </c>
      <c r="H45" s="67">
        <v>0</v>
      </c>
      <c r="I45" s="42">
        <v>40613.22</v>
      </c>
      <c r="J45" s="2"/>
      <c r="K45" s="2"/>
    </row>
    <row r="46" spans="2:12" ht="13.5" customHeight="1" thickBot="1" x14ac:dyDescent="0.25">
      <c r="B46" s="73" t="s">
        <v>88</v>
      </c>
      <c r="C46" s="140"/>
      <c r="D46" s="74" t="s">
        <v>89</v>
      </c>
      <c r="E46" s="75">
        <v>9803031.7300000004</v>
      </c>
      <c r="F46" s="76">
        <v>10203773.65</v>
      </c>
      <c r="G46" s="75">
        <v>0</v>
      </c>
      <c r="H46" s="83">
        <v>0</v>
      </c>
      <c r="I46" s="77">
        <v>400741.92</v>
      </c>
      <c r="J46" s="2"/>
      <c r="K46" s="84"/>
    </row>
    <row r="47" spans="2:12" ht="15" customHeight="1" thickBot="1" x14ac:dyDescent="0.25">
      <c r="B47" s="49" t="s">
        <v>90</v>
      </c>
      <c r="C47" s="49" t="s">
        <v>91</v>
      </c>
      <c r="D47" s="85" t="s">
        <v>92</v>
      </c>
      <c r="E47" s="9">
        <v>27084914.539999999</v>
      </c>
      <c r="F47" s="10">
        <v>27390313.82</v>
      </c>
      <c r="G47" s="86">
        <v>0</v>
      </c>
      <c r="H47" s="86">
        <v>0</v>
      </c>
      <c r="I47" s="87">
        <v>305399.28000000003</v>
      </c>
      <c r="J47" s="2"/>
      <c r="K47" s="84"/>
    </row>
    <row r="48" spans="2:12" ht="20.25" customHeight="1" thickBot="1" x14ac:dyDescent="0.25">
      <c r="B48" s="141" t="s">
        <v>93</v>
      </c>
      <c r="C48" s="142"/>
      <c r="D48" s="143"/>
      <c r="E48" s="88">
        <f>SUM(E10:E47)</f>
        <v>986207455.08999956</v>
      </c>
      <c r="F48" s="89">
        <f>SUM(F10:F47)</f>
        <v>1001736770.0600003</v>
      </c>
      <c r="G48" s="90">
        <f>SUM(G10:G47)</f>
        <v>3963581.9899999998</v>
      </c>
      <c r="H48" s="91">
        <f>SUM(H10:H47)</f>
        <v>-2755235.49</v>
      </c>
      <c r="I48" s="91">
        <f>SUM(I10:I47)</f>
        <v>14320968.470000004</v>
      </c>
      <c r="J48" s="2"/>
      <c r="K48" s="23"/>
    </row>
    <row r="49" spans="1:11" ht="11.25" customHeight="1" x14ac:dyDescent="0.2">
      <c r="B49" s="92"/>
      <c r="C49" s="92"/>
      <c r="D49" s="93"/>
      <c r="E49" s="92"/>
      <c r="F49" s="92"/>
      <c r="G49" s="144"/>
      <c r="H49" s="144"/>
      <c r="I49" s="144"/>
      <c r="J49" s="2"/>
      <c r="K49" s="23"/>
    </row>
    <row r="50" spans="1:11" ht="11.25" customHeight="1" x14ac:dyDescent="0.2">
      <c r="B50" s="94" t="s">
        <v>94</v>
      </c>
      <c r="C50" s="95"/>
      <c r="D50" s="96"/>
      <c r="E50" s="97"/>
      <c r="F50" s="98"/>
      <c r="G50" s="99"/>
      <c r="H50" s="132" t="s">
        <v>95</v>
      </c>
      <c r="I50" s="132"/>
      <c r="J50" s="2"/>
      <c r="K50" s="23"/>
    </row>
    <row r="51" spans="1:11" ht="13.5" customHeight="1" x14ac:dyDescent="0.25">
      <c r="B51" s="23"/>
      <c r="C51" s="96"/>
      <c r="D51" s="100"/>
      <c r="E51" s="101"/>
      <c r="F51" s="102"/>
      <c r="J51" s="2"/>
      <c r="K51" s="23"/>
    </row>
    <row r="52" spans="1:11" ht="12" customHeight="1" x14ac:dyDescent="0.2">
      <c r="B52" s="103" t="s">
        <v>96</v>
      </c>
      <c r="C52" s="3"/>
      <c r="D52" s="96"/>
      <c r="E52" s="146" t="s">
        <v>97</v>
      </c>
      <c r="F52" s="146"/>
      <c r="G52" s="43"/>
      <c r="H52" s="43"/>
      <c r="I52" s="43"/>
    </row>
    <row r="53" spans="1:11" ht="15.95" customHeight="1" x14ac:dyDescent="0.2">
      <c r="B53" s="23" t="s">
        <v>98</v>
      </c>
      <c r="C53" s="96"/>
      <c r="D53" s="99"/>
      <c r="E53" s="147" t="s">
        <v>99</v>
      </c>
      <c r="F53" s="147"/>
      <c r="G53" s="92"/>
      <c r="H53" s="2"/>
      <c r="I53" s="2"/>
    </row>
    <row r="54" spans="1:11" ht="10.5" customHeight="1" x14ac:dyDescent="0.25">
      <c r="B54" s="101"/>
      <c r="C54" s="101"/>
      <c r="D54" s="99"/>
      <c r="E54" s="147"/>
      <c r="F54" s="147"/>
      <c r="G54" s="92"/>
      <c r="H54" s="2"/>
      <c r="I54" s="2"/>
    </row>
    <row r="55" spans="1:11" ht="5.25" customHeight="1" x14ac:dyDescent="0.2">
      <c r="B55" s="104"/>
      <c r="C55" s="104"/>
      <c r="D55" s="104"/>
      <c r="E55" s="23"/>
      <c r="F55" s="23"/>
      <c r="G55" s="92"/>
      <c r="H55" s="2"/>
      <c r="I55" s="2"/>
    </row>
    <row r="56" spans="1:11" ht="13.5" customHeight="1" x14ac:dyDescent="0.2">
      <c r="B56" s="148" t="s">
        <v>100</v>
      </c>
      <c r="C56" s="148"/>
      <c r="D56" s="148"/>
      <c r="E56" s="148"/>
      <c r="F56" s="148"/>
      <c r="G56" s="92"/>
      <c r="H56" s="2"/>
      <c r="I56" s="2"/>
    </row>
    <row r="57" spans="1:11" ht="12.75" customHeight="1" x14ac:dyDescent="0.2">
      <c r="B57" s="148"/>
      <c r="C57" s="148"/>
      <c r="D57" s="148"/>
      <c r="E57" s="148"/>
      <c r="F57" s="148"/>
      <c r="G57" s="92"/>
      <c r="H57" s="2"/>
      <c r="I57" s="2"/>
    </row>
    <row r="58" spans="1:11" ht="12.75" customHeight="1" x14ac:dyDescent="0.2">
      <c r="B58" s="105"/>
      <c r="C58" s="105"/>
      <c r="D58" s="105"/>
      <c r="E58" s="105"/>
      <c r="F58" s="105"/>
      <c r="G58" s="92"/>
      <c r="H58" s="2"/>
      <c r="I58" s="2"/>
    </row>
    <row r="59" spans="1:11" ht="12" customHeight="1" x14ac:dyDescent="0.2">
      <c r="B59" s="149" t="s">
        <v>101</v>
      </c>
      <c r="C59" s="149"/>
      <c r="D59" s="149"/>
      <c r="E59" s="149"/>
      <c r="F59" s="149"/>
      <c r="G59" s="149"/>
      <c r="H59" s="149"/>
      <c r="I59" s="149"/>
    </row>
    <row r="60" spans="1:11" ht="9.75" customHeight="1" x14ac:dyDescent="0.2">
      <c r="A60" s="2"/>
      <c r="B60" s="150" t="s">
        <v>102</v>
      </c>
      <c r="C60" s="150"/>
      <c r="D60" s="150"/>
      <c r="E60" s="150"/>
      <c r="F60" s="150"/>
      <c r="G60" s="150"/>
      <c r="H60" s="150"/>
      <c r="I60" s="150"/>
    </row>
    <row r="61" spans="1:11" ht="10.5" customHeight="1" x14ac:dyDescent="0.2">
      <c r="B61" s="145" t="s">
        <v>103</v>
      </c>
      <c r="C61" s="145"/>
      <c r="D61" s="145"/>
      <c r="E61" s="145"/>
      <c r="F61" s="145"/>
      <c r="G61" s="145"/>
      <c r="H61" s="145"/>
      <c r="I61" s="145"/>
    </row>
    <row r="62" spans="1:11" ht="12.75" customHeight="1" x14ac:dyDescent="0.2">
      <c r="B62" s="92"/>
      <c r="C62" s="92"/>
      <c r="D62" s="92"/>
      <c r="E62" s="92"/>
      <c r="F62" s="92"/>
      <c r="G62" s="92"/>
      <c r="H62" s="92"/>
      <c r="I62" s="92"/>
    </row>
    <row r="63" spans="1:11" x14ac:dyDescent="0.2">
      <c r="B63" s="92"/>
      <c r="C63" s="92"/>
      <c r="D63" s="92"/>
      <c r="E63" s="92"/>
      <c r="F63" s="92"/>
      <c r="G63" s="92"/>
      <c r="H63" s="92"/>
      <c r="I63" s="92"/>
    </row>
    <row r="64" spans="1:11" x14ac:dyDescent="0.2">
      <c r="F64" s="22"/>
    </row>
    <row r="67" spans="4:10" x14ac:dyDescent="0.2">
      <c r="D67" s="44"/>
      <c r="E67" s="106"/>
      <c r="F67" s="44"/>
      <c r="G67" s="44"/>
      <c r="H67" s="44"/>
      <c r="I67" s="44"/>
      <c r="J67" s="44"/>
    </row>
  </sheetData>
  <mergeCells count="19">
    <mergeCell ref="B61:I61"/>
    <mergeCell ref="E52:F52"/>
    <mergeCell ref="E53:F53"/>
    <mergeCell ref="E54:F54"/>
    <mergeCell ref="B56:F57"/>
    <mergeCell ref="B59:I59"/>
    <mergeCell ref="B60:I60"/>
    <mergeCell ref="H50:I50"/>
    <mergeCell ref="B3:I3"/>
    <mergeCell ref="B4:I4"/>
    <mergeCell ref="B6:I7"/>
    <mergeCell ref="C10:C20"/>
    <mergeCell ref="C22:C24"/>
    <mergeCell ref="C26:C30"/>
    <mergeCell ref="C31:C39"/>
    <mergeCell ref="C40:C42"/>
    <mergeCell ref="C43:C46"/>
    <mergeCell ref="B48:D48"/>
    <mergeCell ref="G49:I49"/>
  </mergeCells>
  <pageMargins left="0.39370078740157483" right="0.39370078740157483" top="0.59055118110236227" bottom="0.19685039370078741" header="0.19685039370078741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2B1F-876D-4ED2-A971-8A293A5F6886}">
  <dimension ref="A1:M76"/>
  <sheetViews>
    <sheetView tabSelected="1" topLeftCell="A15" zoomScaleNormal="100" workbookViewId="0">
      <selection activeCell="A47" sqref="A47:XFD47"/>
    </sheetView>
  </sheetViews>
  <sheetFormatPr defaultColWidth="9.140625" defaultRowHeight="12.75" x14ac:dyDescent="0.2"/>
  <cols>
    <col min="1" max="1" width="6.7109375" style="107" customWidth="1"/>
    <col min="2" max="2" width="22.5703125" style="107" customWidth="1"/>
    <col min="3" max="3" width="20.140625" style="107" customWidth="1"/>
    <col min="4" max="4" width="64.140625" style="107" customWidth="1"/>
    <col min="5" max="5" width="19.140625" style="107" customWidth="1"/>
    <col min="6" max="6" width="19.28515625" style="107" customWidth="1"/>
    <col min="7" max="7" width="17.28515625" style="107" customWidth="1"/>
    <col min="8" max="8" width="16.85546875" style="107" customWidth="1"/>
    <col min="9" max="9" width="18.5703125" style="107" customWidth="1"/>
    <col min="10" max="10" width="16.28515625" style="107" customWidth="1"/>
    <col min="11" max="11" width="21.7109375" style="107" customWidth="1"/>
    <col min="12" max="12" width="14.85546875" style="107" customWidth="1"/>
    <col min="13" max="13" width="16.85546875" style="107" customWidth="1"/>
    <col min="14" max="16384" width="9.140625" style="107"/>
  </cols>
  <sheetData>
    <row r="1" spans="2:13" ht="12" customHeight="1" x14ac:dyDescent="0.2"/>
    <row r="2" spans="2:13" ht="54.75" customHeight="1" x14ac:dyDescent="0.2">
      <c r="E2" s="108"/>
      <c r="F2" s="108"/>
    </row>
    <row r="3" spans="2:13" ht="14.25" customHeight="1" x14ac:dyDescent="0.25">
      <c r="B3" s="157" t="s">
        <v>0</v>
      </c>
      <c r="C3" s="157"/>
      <c r="D3" s="157"/>
      <c r="E3" s="157"/>
      <c r="F3" s="157"/>
      <c r="G3" s="157"/>
      <c r="H3" s="157"/>
      <c r="I3" s="157"/>
    </row>
    <row r="4" spans="2:13" ht="11.25" customHeight="1" x14ac:dyDescent="0.25">
      <c r="B4" s="158" t="s">
        <v>1</v>
      </c>
      <c r="C4" s="158"/>
      <c r="D4" s="158"/>
      <c r="E4" s="158"/>
      <c r="F4" s="158"/>
      <c r="G4" s="158"/>
      <c r="H4" s="158"/>
      <c r="I4" s="158"/>
    </row>
    <row r="5" spans="2:13" ht="13.5" customHeight="1" x14ac:dyDescent="0.2">
      <c r="B5" s="108"/>
      <c r="C5" s="108"/>
      <c r="D5" s="108"/>
      <c r="E5" s="108"/>
      <c r="F5" s="108"/>
      <c r="G5" s="108"/>
      <c r="H5" s="108"/>
      <c r="I5" s="108"/>
    </row>
    <row r="6" spans="2:13" ht="12.75" customHeight="1" x14ac:dyDescent="0.2">
      <c r="B6" s="159" t="s">
        <v>104</v>
      </c>
      <c r="C6" s="159"/>
      <c r="D6" s="159"/>
      <c r="E6" s="159"/>
      <c r="F6" s="159"/>
      <c r="G6" s="159"/>
      <c r="H6" s="159"/>
      <c r="I6" s="159"/>
    </row>
    <row r="7" spans="2:13" ht="12" customHeight="1" x14ac:dyDescent="0.2">
      <c r="B7" s="159"/>
      <c r="C7" s="159"/>
      <c r="D7" s="159"/>
      <c r="E7" s="159"/>
      <c r="F7" s="159"/>
      <c r="G7" s="159"/>
      <c r="H7" s="159"/>
      <c r="I7" s="159"/>
    </row>
    <row r="8" spans="2:13" ht="12" customHeight="1" thickBot="1" x14ac:dyDescent="0.25">
      <c r="B8" s="110"/>
      <c r="C8" s="110"/>
      <c r="D8" s="110"/>
      <c r="E8" s="110"/>
      <c r="F8" s="110"/>
      <c r="G8" s="110"/>
      <c r="H8" s="110"/>
      <c r="I8" s="110"/>
    </row>
    <row r="9" spans="2:13" ht="13.5" customHeight="1" thickBot="1" x14ac:dyDescent="0.25">
      <c r="B9" s="111" t="s">
        <v>3</v>
      </c>
      <c r="C9" s="111" t="s">
        <v>4</v>
      </c>
      <c r="D9" s="112" t="s">
        <v>5</v>
      </c>
      <c r="E9" s="111" t="s">
        <v>6</v>
      </c>
      <c r="F9" s="112" t="s">
        <v>7</v>
      </c>
      <c r="G9" s="111" t="s">
        <v>8</v>
      </c>
      <c r="H9" s="111" t="s">
        <v>9</v>
      </c>
      <c r="I9" s="111" t="s">
        <v>10</v>
      </c>
    </row>
    <row r="10" spans="2:13" s="173" customFormat="1" ht="13.5" customHeight="1" x14ac:dyDescent="0.2">
      <c r="B10" s="168" t="s">
        <v>11</v>
      </c>
      <c r="C10" s="160" t="s">
        <v>12</v>
      </c>
      <c r="D10" s="169" t="s">
        <v>13</v>
      </c>
      <c r="E10" s="170">
        <f>'Composição da Cart. Jan-2023'!F10</f>
        <v>98565095.260000005</v>
      </c>
      <c r="F10" s="171">
        <f>E10+G10+H10+I10</f>
        <v>99943904.810000002</v>
      </c>
      <c r="G10" s="170">
        <v>0</v>
      </c>
      <c r="H10" s="170">
        <v>0</v>
      </c>
      <c r="I10" s="172">
        <v>1378809.55</v>
      </c>
    </row>
    <row r="11" spans="2:13" s="173" customFormat="1" ht="12.75" customHeight="1" x14ac:dyDescent="0.2">
      <c r="B11" s="174" t="s">
        <v>14</v>
      </c>
      <c r="C11" s="161"/>
      <c r="D11" s="175" t="s">
        <v>15</v>
      </c>
      <c r="E11" s="170">
        <f>'Composição da Cart. Jan-2023'!F11</f>
        <v>16229730.219999999</v>
      </c>
      <c r="F11" s="171">
        <f t="shared" ref="F11:F47" si="0">E11+G11+H11+I11</f>
        <v>16363118.52</v>
      </c>
      <c r="G11" s="176">
        <v>0</v>
      </c>
      <c r="H11" s="170">
        <v>0</v>
      </c>
      <c r="I11" s="177">
        <v>133388.29999999999</v>
      </c>
      <c r="J11" s="178"/>
      <c r="K11" s="179"/>
    </row>
    <row r="12" spans="2:13" s="173" customFormat="1" ht="13.5" customHeight="1" x14ac:dyDescent="0.2">
      <c r="B12" s="174" t="s">
        <v>16</v>
      </c>
      <c r="C12" s="161"/>
      <c r="D12" s="175" t="s">
        <v>17</v>
      </c>
      <c r="E12" s="170">
        <f>'Composição da Cart. Jan-2023'!F12</f>
        <v>68512879.959999993</v>
      </c>
      <c r="F12" s="171">
        <f t="shared" si="0"/>
        <v>69381171.529999986</v>
      </c>
      <c r="G12" s="176">
        <v>0</v>
      </c>
      <c r="H12" s="170">
        <v>0</v>
      </c>
      <c r="I12" s="177">
        <v>868291.57</v>
      </c>
      <c r="J12" s="180"/>
    </row>
    <row r="13" spans="2:13" s="173" customFormat="1" ht="14.25" customHeight="1" x14ac:dyDescent="0.2">
      <c r="B13" s="174" t="s">
        <v>18</v>
      </c>
      <c r="C13" s="161"/>
      <c r="D13" s="175" t="s">
        <v>19</v>
      </c>
      <c r="E13" s="170">
        <f>'Composição da Cart. Jan-2023'!F13</f>
        <v>12979747.619999999</v>
      </c>
      <c r="F13" s="171">
        <f t="shared" si="0"/>
        <v>10316089.629999999</v>
      </c>
      <c r="G13" s="176">
        <v>0</v>
      </c>
      <c r="H13" s="181">
        <v>-2784172.78</v>
      </c>
      <c r="I13" s="177">
        <v>120514.79</v>
      </c>
      <c r="J13" s="182"/>
      <c r="K13" s="179"/>
      <c r="L13" s="182"/>
      <c r="M13" s="183"/>
    </row>
    <row r="14" spans="2:13" s="173" customFormat="1" ht="13.5" customHeight="1" x14ac:dyDescent="0.2">
      <c r="B14" s="174" t="s">
        <v>20</v>
      </c>
      <c r="C14" s="161"/>
      <c r="D14" s="175" t="s">
        <v>21</v>
      </c>
      <c r="E14" s="170">
        <f>'Composição da Cart. Jan-2023'!F14</f>
        <v>34423050.819999993</v>
      </c>
      <c r="F14" s="171">
        <f t="shared" si="0"/>
        <v>34819716.029999994</v>
      </c>
      <c r="G14" s="176">
        <v>0</v>
      </c>
      <c r="H14" s="184">
        <v>0</v>
      </c>
      <c r="I14" s="177">
        <v>396665.21</v>
      </c>
      <c r="J14" s="185"/>
      <c r="L14" s="182"/>
      <c r="M14" s="186"/>
    </row>
    <row r="15" spans="2:13" s="173" customFormat="1" ht="13.5" customHeight="1" x14ac:dyDescent="0.2">
      <c r="B15" s="174" t="s">
        <v>22</v>
      </c>
      <c r="C15" s="161"/>
      <c r="D15" s="187" t="s">
        <v>23</v>
      </c>
      <c r="E15" s="170">
        <f>'Composição da Cart. Jan-2023'!F15</f>
        <v>112815494.98</v>
      </c>
      <c r="F15" s="171">
        <f t="shared" si="0"/>
        <v>114496755.05</v>
      </c>
      <c r="G15" s="176">
        <v>0</v>
      </c>
      <c r="H15" s="170">
        <v>0</v>
      </c>
      <c r="I15" s="177">
        <v>1681260.07</v>
      </c>
      <c r="L15" s="183"/>
    </row>
    <row r="16" spans="2:13" s="173" customFormat="1" ht="13.5" customHeight="1" x14ac:dyDescent="0.2">
      <c r="B16" s="174" t="s">
        <v>24</v>
      </c>
      <c r="C16" s="161"/>
      <c r="D16" s="187" t="s">
        <v>25</v>
      </c>
      <c r="E16" s="170">
        <f>'Composição da Cart. Jan-2023'!F16</f>
        <v>5796578.5000000028</v>
      </c>
      <c r="F16" s="171">
        <f t="shared" si="0"/>
        <v>155956.70000000283</v>
      </c>
      <c r="G16" s="188">
        <v>1429252.32</v>
      </c>
      <c r="H16" s="189">
        <v>-7108717.2800000003</v>
      </c>
      <c r="I16" s="190">
        <v>38843.160000000003</v>
      </c>
      <c r="L16" s="191"/>
      <c r="M16" s="183"/>
    </row>
    <row r="17" spans="2:13" s="173" customFormat="1" ht="13.5" customHeight="1" x14ac:dyDescent="0.2">
      <c r="B17" s="174" t="s">
        <v>26</v>
      </c>
      <c r="C17" s="161"/>
      <c r="D17" s="187" t="s">
        <v>27</v>
      </c>
      <c r="E17" s="170">
        <f>'Composição da Cart. Jan-2023'!F17</f>
        <v>176780789.89000002</v>
      </c>
      <c r="F17" s="171">
        <f t="shared" si="0"/>
        <v>185416387.74000004</v>
      </c>
      <c r="G17" s="188">
        <v>7107317.1100000003</v>
      </c>
      <c r="H17" s="184">
        <v>0</v>
      </c>
      <c r="I17" s="190">
        <v>1528280.74</v>
      </c>
      <c r="J17" s="182"/>
      <c r="K17" s="179"/>
      <c r="L17" s="191"/>
      <c r="M17" s="183"/>
    </row>
    <row r="18" spans="2:13" s="173" customFormat="1" ht="13.5" customHeight="1" x14ac:dyDescent="0.2">
      <c r="B18" s="174" t="s">
        <v>28</v>
      </c>
      <c r="C18" s="161"/>
      <c r="D18" s="187" t="s">
        <v>29</v>
      </c>
      <c r="E18" s="170">
        <f>'Composição da Cart. Jan-2023'!F18</f>
        <v>12721108.35</v>
      </c>
      <c r="F18" s="171">
        <f t="shared" si="0"/>
        <v>12900195.029999999</v>
      </c>
      <c r="G18" s="170">
        <v>0</v>
      </c>
      <c r="H18" s="170">
        <v>0</v>
      </c>
      <c r="I18" s="177">
        <v>179086.68</v>
      </c>
      <c r="L18" s="182"/>
      <c r="M18" s="192"/>
    </row>
    <row r="19" spans="2:13" s="173" customFormat="1" ht="13.5" customHeight="1" x14ac:dyDescent="0.2">
      <c r="B19" s="174" t="s">
        <v>30</v>
      </c>
      <c r="C19" s="161"/>
      <c r="D19" s="187" t="s">
        <v>31</v>
      </c>
      <c r="E19" s="170">
        <f>'Composição da Cart. Jan-2023'!F19</f>
        <v>1047646.74</v>
      </c>
      <c r="F19" s="171">
        <f t="shared" si="0"/>
        <v>1057076.22</v>
      </c>
      <c r="G19" s="170">
        <v>0</v>
      </c>
      <c r="H19" s="170">
        <v>0</v>
      </c>
      <c r="I19" s="190">
        <v>9429.48</v>
      </c>
      <c r="L19" s="182"/>
      <c r="M19" s="183"/>
    </row>
    <row r="20" spans="2:13" s="173" customFormat="1" ht="13.5" customHeight="1" thickBot="1" x14ac:dyDescent="0.25">
      <c r="B20" s="174" t="s">
        <v>32</v>
      </c>
      <c r="C20" s="161"/>
      <c r="D20" s="187" t="s">
        <v>33</v>
      </c>
      <c r="E20" s="170">
        <f>'Composição da Cart. Jan-2023'!F20</f>
        <v>0</v>
      </c>
      <c r="F20" s="171">
        <f t="shared" si="0"/>
        <v>0</v>
      </c>
      <c r="G20" s="170">
        <v>0</v>
      </c>
      <c r="H20" s="184">
        <v>0</v>
      </c>
      <c r="I20" s="177">
        <v>0</v>
      </c>
      <c r="L20" s="182"/>
      <c r="M20" s="192"/>
    </row>
    <row r="21" spans="2:13" s="173" customFormat="1" ht="14.25" customHeight="1" thickBot="1" x14ac:dyDescent="0.25">
      <c r="B21" s="174" t="s">
        <v>18</v>
      </c>
      <c r="C21" s="193" t="s">
        <v>34</v>
      </c>
      <c r="D21" s="187" t="s">
        <v>35</v>
      </c>
      <c r="E21" s="170">
        <f>'Composição da Cart. Jan-2023'!F21</f>
        <v>1904647.3999999997</v>
      </c>
      <c r="F21" s="171">
        <f t="shared" si="0"/>
        <v>1814184.1699999997</v>
      </c>
      <c r="G21" s="170">
        <v>92704.99</v>
      </c>
      <c r="H21" s="194">
        <v>-201449.02</v>
      </c>
      <c r="I21" s="177">
        <v>18280.8</v>
      </c>
      <c r="L21" s="195"/>
    </row>
    <row r="22" spans="2:13" s="173" customFormat="1" ht="13.5" customHeight="1" x14ac:dyDescent="0.2">
      <c r="B22" s="174" t="s">
        <v>36</v>
      </c>
      <c r="C22" s="161" t="s">
        <v>12</v>
      </c>
      <c r="D22" s="187" t="s">
        <v>37</v>
      </c>
      <c r="E22" s="170">
        <f>'Composição da Cart. Jan-2023'!F22</f>
        <v>53505362.990000002</v>
      </c>
      <c r="F22" s="171">
        <f t="shared" si="0"/>
        <v>49365611.190000005</v>
      </c>
      <c r="G22" s="170">
        <v>0</v>
      </c>
      <c r="H22" s="170">
        <v>0</v>
      </c>
      <c r="I22" s="196">
        <v>-4139751.8</v>
      </c>
      <c r="K22" s="197"/>
      <c r="L22" s="182"/>
    </row>
    <row r="23" spans="2:13" s="173" customFormat="1" ht="13.5" customHeight="1" x14ac:dyDescent="0.2">
      <c r="B23" s="174" t="s">
        <v>38</v>
      </c>
      <c r="C23" s="161"/>
      <c r="D23" s="187" t="s">
        <v>39</v>
      </c>
      <c r="E23" s="170">
        <f>'Composição da Cart. Jan-2023'!F23</f>
        <v>17413991.09</v>
      </c>
      <c r="F23" s="171">
        <f t="shared" si="0"/>
        <v>17536556.419999998</v>
      </c>
      <c r="G23" s="170">
        <v>0</v>
      </c>
      <c r="H23" s="170">
        <v>0</v>
      </c>
      <c r="I23" s="177">
        <v>122565.33</v>
      </c>
      <c r="L23" s="182"/>
    </row>
    <row r="24" spans="2:13" s="173" customFormat="1" ht="13.5" customHeight="1" thickBot="1" x14ac:dyDescent="0.25">
      <c r="B24" s="174" t="s">
        <v>40</v>
      </c>
      <c r="C24" s="161"/>
      <c r="D24" s="187" t="s">
        <v>41</v>
      </c>
      <c r="E24" s="170">
        <f>'Composição da Cart. Jan-2023'!F24</f>
        <v>16945962.809999999</v>
      </c>
      <c r="F24" s="171">
        <f t="shared" si="0"/>
        <v>15702707.529999999</v>
      </c>
      <c r="G24" s="176">
        <v>0</v>
      </c>
      <c r="H24" s="170">
        <v>0</v>
      </c>
      <c r="I24" s="196">
        <v>-1243255.28</v>
      </c>
      <c r="J24" s="185"/>
      <c r="K24" s="198"/>
    </row>
    <row r="25" spans="2:13" s="173" customFormat="1" ht="13.5" customHeight="1" thickBot="1" x14ac:dyDescent="0.25">
      <c r="B25" s="174" t="s">
        <v>24</v>
      </c>
      <c r="C25" s="193" t="s">
        <v>42</v>
      </c>
      <c r="D25" s="187" t="s">
        <v>43</v>
      </c>
      <c r="E25" s="170">
        <f>'Composição da Cart. Jan-2023'!F25</f>
        <v>0</v>
      </c>
      <c r="F25" s="171">
        <f t="shared" si="0"/>
        <v>0</v>
      </c>
      <c r="G25" s="176">
        <v>0</v>
      </c>
      <c r="H25" s="199">
        <v>0</v>
      </c>
      <c r="I25" s="177">
        <v>0</v>
      </c>
      <c r="J25" s="198"/>
      <c r="K25" s="198"/>
    </row>
    <row r="26" spans="2:13" s="173" customFormat="1" ht="13.5" customHeight="1" x14ac:dyDescent="0.2">
      <c r="B26" s="174" t="s">
        <v>44</v>
      </c>
      <c r="C26" s="162" t="s">
        <v>12</v>
      </c>
      <c r="D26" s="187" t="s">
        <v>45</v>
      </c>
      <c r="E26" s="170">
        <f>'Composição da Cart. Jan-2023'!F26</f>
        <v>29694353.870000001</v>
      </c>
      <c r="F26" s="171">
        <f t="shared" si="0"/>
        <v>29785286.07</v>
      </c>
      <c r="G26" s="188">
        <v>0</v>
      </c>
      <c r="H26" s="188">
        <v>0</v>
      </c>
      <c r="I26" s="177">
        <v>90932.2</v>
      </c>
      <c r="J26" s="200"/>
      <c r="K26" s="198"/>
    </row>
    <row r="27" spans="2:13" s="173" customFormat="1" ht="13.5" customHeight="1" x14ac:dyDescent="0.2">
      <c r="B27" s="174" t="s">
        <v>46</v>
      </c>
      <c r="C27" s="163"/>
      <c r="D27" s="187" t="s">
        <v>47</v>
      </c>
      <c r="E27" s="170">
        <f>'Composição da Cart. Jan-2023'!F27</f>
        <v>12281140.700000001</v>
      </c>
      <c r="F27" s="171">
        <f t="shared" si="0"/>
        <v>11236585.440000001</v>
      </c>
      <c r="G27" s="176">
        <v>0</v>
      </c>
      <c r="H27" s="188">
        <v>0</v>
      </c>
      <c r="I27" s="196">
        <v>-1044555.26</v>
      </c>
      <c r="J27" s="200"/>
      <c r="K27" s="198"/>
    </row>
    <row r="28" spans="2:13" s="173" customFormat="1" ht="15" customHeight="1" x14ac:dyDescent="0.2">
      <c r="B28" s="174" t="s">
        <v>48</v>
      </c>
      <c r="C28" s="163"/>
      <c r="D28" s="187" t="s">
        <v>49</v>
      </c>
      <c r="E28" s="170">
        <f>'Composição da Cart. Jan-2023'!F28</f>
        <v>5501054.1899999995</v>
      </c>
      <c r="F28" s="171">
        <f t="shared" si="0"/>
        <v>5551381.5699999994</v>
      </c>
      <c r="G28" s="176">
        <v>0</v>
      </c>
      <c r="H28" s="176">
        <v>0</v>
      </c>
      <c r="I28" s="177">
        <v>50327.38</v>
      </c>
      <c r="J28" s="200"/>
      <c r="K28" s="198"/>
    </row>
    <row r="29" spans="2:13" s="173" customFormat="1" ht="15" customHeight="1" x14ac:dyDescent="0.2">
      <c r="B29" s="174" t="s">
        <v>50</v>
      </c>
      <c r="C29" s="163"/>
      <c r="D29" s="187" t="s">
        <v>51</v>
      </c>
      <c r="E29" s="170">
        <f>'Composição da Cart. Jan-2023'!F29</f>
        <v>8118921.1100000013</v>
      </c>
      <c r="F29" s="171">
        <f t="shared" si="0"/>
        <v>7997617.2400000012</v>
      </c>
      <c r="G29" s="176">
        <v>0</v>
      </c>
      <c r="H29" s="201">
        <v>-229804.99</v>
      </c>
      <c r="I29" s="177">
        <v>108501.12</v>
      </c>
      <c r="J29" s="200"/>
      <c r="K29" s="198"/>
    </row>
    <row r="30" spans="2:13" s="173" customFormat="1" ht="15.95" customHeight="1" thickBot="1" x14ac:dyDescent="0.25">
      <c r="B30" s="174" t="s">
        <v>52</v>
      </c>
      <c r="C30" s="164"/>
      <c r="D30" s="187" t="s">
        <v>53</v>
      </c>
      <c r="E30" s="202">
        <f>'Composição da Cart. Jan-2023'!F30</f>
        <v>45869883.289999999</v>
      </c>
      <c r="F30" s="203">
        <f t="shared" si="0"/>
        <v>46317912.609999999</v>
      </c>
      <c r="G30" s="184">
        <v>0</v>
      </c>
      <c r="H30" s="204">
        <v>0</v>
      </c>
      <c r="I30" s="177">
        <v>448029.32</v>
      </c>
      <c r="J30" s="200"/>
      <c r="K30" s="198"/>
    </row>
    <row r="31" spans="2:13" s="173" customFormat="1" ht="13.5" customHeight="1" x14ac:dyDescent="0.2">
      <c r="B31" s="205" t="s">
        <v>54</v>
      </c>
      <c r="C31" s="162" t="s">
        <v>55</v>
      </c>
      <c r="D31" s="206" t="s">
        <v>56</v>
      </c>
      <c r="E31" s="170">
        <f>'Composição da Cart. Jan-2023'!F31</f>
        <v>17753419.98</v>
      </c>
      <c r="F31" s="171">
        <f t="shared" si="0"/>
        <v>17924740.5</v>
      </c>
      <c r="G31" s="207">
        <v>0</v>
      </c>
      <c r="H31" s="207">
        <v>0</v>
      </c>
      <c r="I31" s="208">
        <v>171320.52</v>
      </c>
      <c r="J31" s="198"/>
      <c r="K31" s="198"/>
    </row>
    <row r="32" spans="2:13" s="173" customFormat="1" ht="13.5" customHeight="1" x14ac:dyDescent="0.2">
      <c r="B32" s="168" t="s">
        <v>57</v>
      </c>
      <c r="C32" s="163"/>
      <c r="D32" s="187" t="s">
        <v>58</v>
      </c>
      <c r="E32" s="170">
        <f>'Composição da Cart. Jan-2023'!F32</f>
        <v>55084276</v>
      </c>
      <c r="F32" s="171">
        <f t="shared" si="0"/>
        <v>55616602.090000004</v>
      </c>
      <c r="G32" s="188">
        <v>0</v>
      </c>
      <c r="H32" s="188">
        <v>0</v>
      </c>
      <c r="I32" s="190">
        <v>532326.09</v>
      </c>
      <c r="J32" s="198"/>
      <c r="K32" s="198"/>
    </row>
    <row r="33" spans="2:12" s="173" customFormat="1" ht="13.5" customHeight="1" x14ac:dyDescent="0.2">
      <c r="B33" s="209" t="s">
        <v>59</v>
      </c>
      <c r="C33" s="163"/>
      <c r="D33" s="187" t="s">
        <v>60</v>
      </c>
      <c r="E33" s="170">
        <f>'Composição da Cart. Jan-2023'!F33</f>
        <v>9654310.6099999994</v>
      </c>
      <c r="F33" s="171">
        <f t="shared" si="0"/>
        <v>9725929.209999999</v>
      </c>
      <c r="G33" s="188">
        <v>0</v>
      </c>
      <c r="H33" s="188">
        <v>0</v>
      </c>
      <c r="I33" s="177">
        <v>71618.600000000006</v>
      </c>
      <c r="J33" s="210"/>
      <c r="K33" s="198"/>
    </row>
    <row r="34" spans="2:12" s="173" customFormat="1" ht="13.5" customHeight="1" x14ac:dyDescent="0.2">
      <c r="B34" s="174" t="s">
        <v>61</v>
      </c>
      <c r="C34" s="163"/>
      <c r="D34" s="187" t="s">
        <v>62</v>
      </c>
      <c r="E34" s="170">
        <f>'Composição da Cart. Jan-2023'!F34</f>
        <v>8450318.1999999993</v>
      </c>
      <c r="F34" s="171">
        <f t="shared" si="0"/>
        <v>8546229.2599999998</v>
      </c>
      <c r="G34" s="176">
        <v>0</v>
      </c>
      <c r="H34" s="188">
        <v>0</v>
      </c>
      <c r="I34" s="211">
        <v>95911.06</v>
      </c>
      <c r="J34" s="198"/>
      <c r="K34" s="198"/>
    </row>
    <row r="35" spans="2:12" s="173" customFormat="1" ht="13.5" customHeight="1" x14ac:dyDescent="0.2">
      <c r="B35" s="174" t="s">
        <v>63</v>
      </c>
      <c r="C35" s="163"/>
      <c r="D35" s="187" t="s">
        <v>64</v>
      </c>
      <c r="E35" s="170">
        <f>'Composição da Cart. Jan-2023'!F35</f>
        <v>21683127.829999998</v>
      </c>
      <c r="F35" s="171">
        <f t="shared" si="0"/>
        <v>20178102.889999997</v>
      </c>
      <c r="G35" s="176">
        <v>0</v>
      </c>
      <c r="H35" s="188">
        <v>0</v>
      </c>
      <c r="I35" s="196">
        <v>-1505024.94</v>
      </c>
      <c r="J35" s="185"/>
      <c r="K35" s="198"/>
    </row>
    <row r="36" spans="2:12" s="173" customFormat="1" ht="15.95" customHeight="1" x14ac:dyDescent="0.2">
      <c r="B36" s="174" t="s">
        <v>65</v>
      </c>
      <c r="C36" s="163"/>
      <c r="D36" s="187" t="s">
        <v>66</v>
      </c>
      <c r="E36" s="170">
        <f>'Composição da Cart. Jan-2023'!F36</f>
        <v>21455867.09</v>
      </c>
      <c r="F36" s="171">
        <f t="shared" si="0"/>
        <v>19977670.640000001</v>
      </c>
      <c r="G36" s="188">
        <v>0</v>
      </c>
      <c r="H36" s="188">
        <v>0</v>
      </c>
      <c r="I36" s="196">
        <v>-1478196.45</v>
      </c>
      <c r="J36" s="210"/>
      <c r="K36" s="198"/>
    </row>
    <row r="37" spans="2:12" s="173" customFormat="1" ht="15.95" customHeight="1" x14ac:dyDescent="0.2">
      <c r="B37" s="174" t="s">
        <v>67</v>
      </c>
      <c r="C37" s="163"/>
      <c r="D37" s="187" t="s">
        <v>68</v>
      </c>
      <c r="E37" s="170">
        <f>'Composição da Cart. Jan-2023'!F37</f>
        <v>14281852.59</v>
      </c>
      <c r="F37" s="171">
        <f t="shared" si="0"/>
        <v>14031844.32</v>
      </c>
      <c r="G37" s="188">
        <v>0</v>
      </c>
      <c r="H37" s="188">
        <v>0</v>
      </c>
      <c r="I37" s="196">
        <v>-250008.27</v>
      </c>
      <c r="J37" s="212"/>
      <c r="K37" s="212"/>
      <c r="L37" s="213"/>
    </row>
    <row r="38" spans="2:12" s="173" customFormat="1" ht="14.25" customHeight="1" x14ac:dyDescent="0.2">
      <c r="B38" s="174" t="s">
        <v>69</v>
      </c>
      <c r="C38" s="163"/>
      <c r="D38" s="214" t="s">
        <v>70</v>
      </c>
      <c r="E38" s="170">
        <f>'Composição da Cart. Jan-2023'!F38</f>
        <v>11766117.34</v>
      </c>
      <c r="F38" s="171">
        <f t="shared" si="0"/>
        <v>11854330.5</v>
      </c>
      <c r="G38" s="176">
        <v>0</v>
      </c>
      <c r="H38" s="188">
        <v>0</v>
      </c>
      <c r="I38" s="177">
        <v>88213.16</v>
      </c>
      <c r="J38" s="212"/>
      <c r="K38" s="212" t="s">
        <v>71</v>
      </c>
      <c r="L38" s="215"/>
    </row>
    <row r="39" spans="2:12" s="173" customFormat="1" ht="14.25" customHeight="1" thickBot="1" x14ac:dyDescent="0.25">
      <c r="B39" s="216" t="s">
        <v>72</v>
      </c>
      <c r="C39" s="164"/>
      <c r="D39" s="217" t="s">
        <v>73</v>
      </c>
      <c r="E39" s="218">
        <f>'Composição da Cart. Jan-2023'!F39</f>
        <v>34307073.289999999</v>
      </c>
      <c r="F39" s="203">
        <f t="shared" si="0"/>
        <v>34581320.189999998</v>
      </c>
      <c r="G39" s="202">
        <v>0</v>
      </c>
      <c r="H39" s="218">
        <v>0</v>
      </c>
      <c r="I39" s="219">
        <v>274246.90000000002</v>
      </c>
      <c r="J39" s="212"/>
      <c r="K39" s="212"/>
      <c r="L39" s="215"/>
    </row>
    <row r="40" spans="2:12" s="173" customFormat="1" ht="15" customHeight="1" x14ac:dyDescent="0.2">
      <c r="B40" s="168" t="s">
        <v>74</v>
      </c>
      <c r="C40" s="162" t="s">
        <v>75</v>
      </c>
      <c r="D40" s="220" t="s">
        <v>76</v>
      </c>
      <c r="E40" s="170">
        <f>'Composição da Cart. Jan-2023'!F40</f>
        <v>5513317.3799999999</v>
      </c>
      <c r="F40" s="171">
        <f t="shared" si="0"/>
        <v>5559056.7999999998</v>
      </c>
      <c r="G40" s="184">
        <v>0</v>
      </c>
      <c r="H40" s="207">
        <v>0</v>
      </c>
      <c r="I40" s="172">
        <v>45739.42</v>
      </c>
      <c r="J40" s="212"/>
      <c r="K40" s="212"/>
      <c r="L40" s="215"/>
    </row>
    <row r="41" spans="2:12" s="173" customFormat="1" ht="15" customHeight="1" x14ac:dyDescent="0.2">
      <c r="B41" s="174" t="s">
        <v>77</v>
      </c>
      <c r="C41" s="163"/>
      <c r="D41" s="221" t="s">
        <v>78</v>
      </c>
      <c r="E41" s="170">
        <f>'Composição da Cart. Jan-2023'!F41</f>
        <v>12560507.35</v>
      </c>
      <c r="F41" s="171">
        <f t="shared" si="0"/>
        <v>12682838.18</v>
      </c>
      <c r="G41" s="184">
        <v>0</v>
      </c>
      <c r="H41" s="188">
        <v>0</v>
      </c>
      <c r="I41" s="172">
        <v>122330.83</v>
      </c>
      <c r="J41" s="212"/>
      <c r="K41" s="212"/>
      <c r="L41" s="195"/>
    </row>
    <row r="42" spans="2:12" s="173" customFormat="1" ht="13.5" customHeight="1" thickBot="1" x14ac:dyDescent="0.25">
      <c r="B42" s="216" t="s">
        <v>79</v>
      </c>
      <c r="C42" s="164"/>
      <c r="D42" s="222" t="s">
        <v>80</v>
      </c>
      <c r="E42" s="218">
        <f>'Composição da Cart. Jan-2023'!F42</f>
        <v>2240309.2400000002</v>
      </c>
      <c r="F42" s="203">
        <f t="shared" si="0"/>
        <v>2043963.4300000002</v>
      </c>
      <c r="G42" s="202">
        <v>0</v>
      </c>
      <c r="H42" s="218">
        <v>0</v>
      </c>
      <c r="I42" s="223">
        <v>-196345.81</v>
      </c>
      <c r="J42" s="212"/>
      <c r="K42" s="224"/>
    </row>
    <row r="43" spans="2:12" s="173" customFormat="1" ht="13.5" customHeight="1" x14ac:dyDescent="0.2">
      <c r="B43" s="168" t="s">
        <v>81</v>
      </c>
      <c r="C43" s="162" t="s">
        <v>82</v>
      </c>
      <c r="D43" s="221" t="s">
        <v>83</v>
      </c>
      <c r="E43" s="170">
        <f>'Composição da Cart. Jan-2023'!F43</f>
        <v>7019714.9299999997</v>
      </c>
      <c r="F43" s="171">
        <f t="shared" si="0"/>
        <v>6542347.4899999993</v>
      </c>
      <c r="G43" s="184">
        <v>0</v>
      </c>
      <c r="H43" s="207">
        <v>0</v>
      </c>
      <c r="I43" s="225">
        <v>-477367.44</v>
      </c>
      <c r="J43" s="212"/>
      <c r="K43" s="212"/>
    </row>
    <row r="44" spans="2:12" s="173" customFormat="1" ht="13.5" customHeight="1" x14ac:dyDescent="0.2">
      <c r="B44" s="174" t="s">
        <v>84</v>
      </c>
      <c r="C44" s="163"/>
      <c r="D44" s="187" t="s">
        <v>85</v>
      </c>
      <c r="E44" s="170">
        <f>'Composição da Cart. Jan-2023'!F44</f>
        <v>3132766.14</v>
      </c>
      <c r="F44" s="171">
        <f t="shared" si="0"/>
        <v>2847566.44</v>
      </c>
      <c r="G44" s="176">
        <v>0</v>
      </c>
      <c r="H44" s="176">
        <v>0</v>
      </c>
      <c r="I44" s="196">
        <v>-285199.7</v>
      </c>
      <c r="J44" s="212"/>
      <c r="K44" s="212"/>
    </row>
    <row r="45" spans="2:12" s="173" customFormat="1" ht="13.5" customHeight="1" x14ac:dyDescent="0.2">
      <c r="B45" s="174" t="s">
        <v>86</v>
      </c>
      <c r="C45" s="163"/>
      <c r="D45" s="187" t="s">
        <v>87</v>
      </c>
      <c r="E45" s="170">
        <f>'Composição da Cart. Jan-2023'!F45</f>
        <v>8132264.8300000001</v>
      </c>
      <c r="F45" s="171">
        <f t="shared" si="0"/>
        <v>8225113.9000000004</v>
      </c>
      <c r="G45" s="176">
        <v>0</v>
      </c>
      <c r="H45" s="176">
        <v>0</v>
      </c>
      <c r="I45" s="177">
        <v>92849.07</v>
      </c>
      <c r="J45" s="198"/>
      <c r="K45" s="198"/>
    </row>
    <row r="46" spans="2:12" s="173" customFormat="1" ht="13.5" customHeight="1" thickBot="1" x14ac:dyDescent="0.25">
      <c r="B46" s="216" t="s">
        <v>88</v>
      </c>
      <c r="C46" s="164"/>
      <c r="D46" s="217" t="s">
        <v>89</v>
      </c>
      <c r="E46" s="218">
        <f>'Composição da Cart. Jan-2023'!F46</f>
        <v>10203773.65</v>
      </c>
      <c r="F46" s="203">
        <f t="shared" si="0"/>
        <v>9263121.8599999994</v>
      </c>
      <c r="G46" s="218">
        <v>0</v>
      </c>
      <c r="H46" s="226">
        <v>0</v>
      </c>
      <c r="I46" s="223">
        <v>-940651.79</v>
      </c>
      <c r="J46" s="198"/>
      <c r="K46" s="227"/>
    </row>
    <row r="47" spans="2:12" s="173" customFormat="1" ht="15" customHeight="1" thickBot="1" x14ac:dyDescent="0.25">
      <c r="B47" s="193" t="s">
        <v>90</v>
      </c>
      <c r="C47" s="193" t="s">
        <v>91</v>
      </c>
      <c r="D47" s="228" t="s">
        <v>92</v>
      </c>
      <c r="E47" s="170">
        <f>'Composição da Cart. Jan-2023'!F47</f>
        <v>27390313.82</v>
      </c>
      <c r="F47" s="171">
        <f t="shared" si="0"/>
        <v>27630999.809999999</v>
      </c>
      <c r="G47" s="229">
        <v>0</v>
      </c>
      <c r="H47" s="229">
        <v>0</v>
      </c>
      <c r="I47" s="230">
        <v>240685.99</v>
      </c>
      <c r="J47" s="198"/>
      <c r="K47" s="227"/>
    </row>
    <row r="48" spans="2:12" ht="20.25" customHeight="1" thickBot="1" x14ac:dyDescent="0.25">
      <c r="B48" s="165" t="s">
        <v>93</v>
      </c>
      <c r="C48" s="166"/>
      <c r="D48" s="167"/>
      <c r="E48" s="117">
        <f>SUM(E10:E47)</f>
        <v>1001736770.0600003</v>
      </c>
      <c r="F48" s="118">
        <f>SUM(F10:F47)</f>
        <v>997389991.00999999</v>
      </c>
      <c r="G48" s="119">
        <f>SUM(G10:G47)</f>
        <v>8629274.4199999999</v>
      </c>
      <c r="H48" s="120">
        <f>SUM(H10:H47)</f>
        <v>-10324144.07</v>
      </c>
      <c r="I48" s="120">
        <f>SUM(I10:I47)</f>
        <v>-2651909.3999999994</v>
      </c>
      <c r="J48" s="108"/>
      <c r="K48" s="114"/>
    </row>
    <row r="49" spans="1:11" ht="14.25" customHeight="1" x14ac:dyDescent="0.2">
      <c r="B49" s="94"/>
      <c r="C49" s="94"/>
      <c r="D49" s="94"/>
      <c r="E49" s="94"/>
      <c r="F49" s="94"/>
      <c r="G49" s="121"/>
      <c r="H49" s="121"/>
      <c r="I49" s="121"/>
      <c r="J49" s="108"/>
      <c r="K49" s="114"/>
    </row>
    <row r="50" spans="1:11" ht="11.25" customHeight="1" x14ac:dyDescent="0.2">
      <c r="B50" s="94" t="s">
        <v>94</v>
      </c>
      <c r="C50" s="95"/>
      <c r="D50" s="122"/>
      <c r="E50" s="123"/>
      <c r="F50" s="98"/>
      <c r="G50" s="95"/>
      <c r="H50" s="156" t="s">
        <v>108</v>
      </c>
      <c r="I50" s="156"/>
      <c r="J50" s="108"/>
      <c r="K50" s="114"/>
    </row>
    <row r="51" spans="1:11" ht="13.5" customHeight="1" x14ac:dyDescent="0.25">
      <c r="B51" s="114"/>
      <c r="C51" s="122"/>
      <c r="D51" s="124"/>
      <c r="E51"/>
      <c r="F51" s="125"/>
      <c r="J51" s="108"/>
      <c r="K51" s="114"/>
    </row>
    <row r="52" spans="1:11" ht="12" customHeight="1" x14ac:dyDescent="0.2">
      <c r="B52" s="126" t="s">
        <v>96</v>
      </c>
      <c r="C52" s="109"/>
      <c r="D52" s="122"/>
      <c r="E52" s="151" t="s">
        <v>97</v>
      </c>
      <c r="F52" s="151"/>
      <c r="G52" s="115"/>
      <c r="H52" s="115"/>
      <c r="I52" s="115"/>
    </row>
    <row r="53" spans="1:11" ht="15.95" customHeight="1" x14ac:dyDescent="0.2">
      <c r="B53" s="114" t="s">
        <v>98</v>
      </c>
      <c r="C53" s="122"/>
      <c r="D53" s="95"/>
      <c r="E53" s="152" t="s">
        <v>99</v>
      </c>
      <c r="F53" s="152"/>
      <c r="G53" s="94"/>
      <c r="H53" s="108"/>
      <c r="I53" s="108"/>
    </row>
    <row r="54" spans="1:11" ht="15.95" customHeight="1" x14ac:dyDescent="0.2">
      <c r="B54" s="114"/>
      <c r="C54" s="122"/>
      <c r="D54" s="95"/>
      <c r="E54" s="114"/>
      <c r="F54" s="114"/>
      <c r="G54" s="94"/>
      <c r="H54" s="108"/>
      <c r="I54" s="108"/>
    </row>
    <row r="55" spans="1:11" ht="11.25" customHeight="1" x14ac:dyDescent="0.2">
      <c r="B55" s="114"/>
      <c r="C55" s="122"/>
      <c r="D55" s="95"/>
      <c r="E55" s="114"/>
      <c r="F55" s="114"/>
      <c r="G55" s="94"/>
      <c r="H55" s="108"/>
      <c r="I55" s="108"/>
    </row>
    <row r="56" spans="1:11" ht="18" customHeight="1" x14ac:dyDescent="0.2">
      <c r="B56" s="155" t="s">
        <v>109</v>
      </c>
      <c r="C56" s="155"/>
      <c r="D56" s="155"/>
      <c r="E56" s="155"/>
      <c r="F56" s="155"/>
      <c r="G56" s="155"/>
      <c r="H56" s="155"/>
      <c r="I56" s="155"/>
    </row>
    <row r="57" spans="1:11" ht="11.25" customHeight="1" x14ac:dyDescent="0.25">
      <c r="B57"/>
      <c r="C57" s="153" t="s">
        <v>105</v>
      </c>
      <c r="D57" s="153"/>
      <c r="E57" s="114"/>
      <c r="F57" s="114"/>
      <c r="G57" s="94"/>
      <c r="H57" s="108"/>
      <c r="I57" s="108"/>
    </row>
    <row r="58" spans="1:11" ht="12" customHeight="1" x14ac:dyDescent="0.25">
      <c r="B58"/>
      <c r="C58" s="153" t="s">
        <v>106</v>
      </c>
      <c r="D58" s="153"/>
      <c r="E58" s="114"/>
      <c r="F58" s="114"/>
      <c r="G58" s="94"/>
      <c r="H58" s="108"/>
      <c r="I58" s="108"/>
    </row>
    <row r="59" spans="1:11" ht="12.75" customHeight="1" x14ac:dyDescent="0.25">
      <c r="B59"/>
      <c r="C59" s="154" t="s">
        <v>107</v>
      </c>
      <c r="D59" s="154"/>
      <c r="E59" s="114"/>
      <c r="F59" s="114"/>
      <c r="G59" s="94"/>
      <c r="H59" s="108"/>
      <c r="I59" s="108"/>
    </row>
    <row r="60" spans="1:11" ht="12" customHeight="1" x14ac:dyDescent="0.2">
      <c r="B60" s="127"/>
      <c r="C60" s="127"/>
      <c r="D60" s="95"/>
      <c r="E60" s="114"/>
      <c r="F60" s="114"/>
      <c r="G60" s="94"/>
      <c r="H60" s="108"/>
      <c r="I60" s="108"/>
    </row>
    <row r="61" spans="1:11" ht="15.75" customHeight="1" x14ac:dyDescent="0.2">
      <c r="B61" s="127"/>
      <c r="C61" s="127"/>
      <c r="D61" s="95"/>
      <c r="E61" s="127"/>
      <c r="F61" s="127"/>
      <c r="G61" s="94"/>
      <c r="H61" s="108"/>
      <c r="I61" s="108"/>
    </row>
    <row r="62" spans="1:11" ht="14.25" customHeight="1" x14ac:dyDescent="0.2">
      <c r="B62" s="128"/>
      <c r="C62" s="128"/>
      <c r="D62" s="95"/>
      <c r="E62" s="128"/>
      <c r="F62" s="128"/>
      <c r="G62" s="94"/>
      <c r="H62" s="108"/>
      <c r="I62" s="108"/>
    </row>
    <row r="63" spans="1:11" ht="12" customHeight="1" x14ac:dyDescent="0.2">
      <c r="A63" s="108"/>
      <c r="B63" s="129"/>
      <c r="C63" s="129"/>
      <c r="D63" s="129"/>
      <c r="E63" s="129"/>
      <c r="F63" s="129"/>
      <c r="G63" s="129"/>
      <c r="H63" s="129"/>
      <c r="I63" s="129"/>
    </row>
    <row r="64" spans="1:11" ht="10.5" customHeight="1" x14ac:dyDescent="0.2">
      <c r="B64" s="130"/>
      <c r="C64" s="130"/>
      <c r="D64" s="130"/>
      <c r="E64" s="130"/>
      <c r="F64" s="130"/>
      <c r="G64" s="130"/>
      <c r="H64" s="130"/>
      <c r="I64" s="130"/>
    </row>
    <row r="65" spans="2:10" ht="12.75" customHeight="1" x14ac:dyDescent="0.2">
      <c r="B65" s="94"/>
      <c r="C65" s="94"/>
      <c r="D65" s="94"/>
      <c r="E65" s="94"/>
      <c r="F65" s="94"/>
      <c r="G65" s="94"/>
      <c r="H65" s="94"/>
      <c r="I65" s="94"/>
    </row>
    <row r="66" spans="2:10" x14ac:dyDescent="0.2">
      <c r="B66" s="94"/>
      <c r="C66" s="94"/>
      <c r="D66" s="94"/>
      <c r="E66" s="94"/>
      <c r="F66" s="94"/>
      <c r="G66" s="94"/>
      <c r="H66" s="94"/>
      <c r="I66" s="94"/>
    </row>
    <row r="67" spans="2:10" x14ac:dyDescent="0.2">
      <c r="D67" s="94"/>
      <c r="F67" s="113"/>
    </row>
    <row r="68" spans="2:10" x14ac:dyDescent="0.2">
      <c r="D68" s="94"/>
    </row>
    <row r="69" spans="2:10" x14ac:dyDescent="0.2">
      <c r="D69" s="94"/>
    </row>
    <row r="70" spans="2:10" x14ac:dyDescent="0.2">
      <c r="D70" s="94"/>
      <c r="E70" s="131"/>
      <c r="F70" s="116"/>
      <c r="G70" s="116"/>
      <c r="H70" s="116"/>
      <c r="I70" s="116"/>
      <c r="J70" s="116"/>
    </row>
    <row r="71" spans="2:10" x14ac:dyDescent="0.2">
      <c r="D71" s="94"/>
    </row>
    <row r="72" spans="2:10" x14ac:dyDescent="0.2">
      <c r="D72" s="94"/>
    </row>
    <row r="73" spans="2:10" x14ac:dyDescent="0.2">
      <c r="D73" s="94"/>
    </row>
    <row r="74" spans="2:10" x14ac:dyDescent="0.2">
      <c r="D74" s="94"/>
    </row>
    <row r="75" spans="2:10" x14ac:dyDescent="0.2">
      <c r="D75" s="94"/>
    </row>
    <row r="76" spans="2:10" x14ac:dyDescent="0.2">
      <c r="D76" s="94"/>
    </row>
  </sheetData>
  <mergeCells count="17">
    <mergeCell ref="H50:I50"/>
    <mergeCell ref="B3:I3"/>
    <mergeCell ref="B4:I4"/>
    <mergeCell ref="B6:I7"/>
    <mergeCell ref="C10:C20"/>
    <mergeCell ref="C22:C24"/>
    <mergeCell ref="C26:C30"/>
    <mergeCell ref="C31:C39"/>
    <mergeCell ref="C40:C42"/>
    <mergeCell ref="C43:C46"/>
    <mergeCell ref="B48:D48"/>
    <mergeCell ref="E52:F52"/>
    <mergeCell ref="E53:F53"/>
    <mergeCell ref="C57:D57"/>
    <mergeCell ref="C58:D58"/>
    <mergeCell ref="C59:D59"/>
    <mergeCell ref="B56:I56"/>
  </mergeCells>
  <printOptions horizontalCentered="1"/>
  <pageMargins left="0.51181102362204722" right="0.51181102362204722" top="0.19685039370078741" bottom="0.59055118110236227" header="0.19685039370078741" footer="0.31496062992125984"/>
  <pageSetup paperSize="9"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Composição da Cart. Jan-2023</vt:lpstr>
      <vt:lpstr>fevereiro-2023</vt:lpstr>
      <vt:lpstr>'Composição da Cart. Jan-2023'!Area_de_impressao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2023-03-13T16:52:32Z</cp:lastPrinted>
  <dcterms:created xsi:type="dcterms:W3CDTF">2023-02-08T13:56:42Z</dcterms:created>
  <dcterms:modified xsi:type="dcterms:W3CDTF">2023-03-17T14:38:02Z</dcterms:modified>
</cp:coreProperties>
</file>