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PRESSEM\DAF - Diretoria de Administração e Finanças\DAFI - ODETE\COMPOSIÇÃO DA CARTEIRA DE INVESTIMENTOS JAN A DEZ- 2023\"/>
    </mc:Choice>
  </mc:AlternateContent>
  <xr:revisionPtr revIDLastSave="0" documentId="13_ncr:1_{191A1AB2-F99B-429B-B5F4-D48BD45A56A3}" xr6:coauthVersionLast="47" xr6:coauthVersionMax="47" xr10:uidLastSave="{00000000-0000-0000-0000-000000000000}"/>
  <bookViews>
    <workbookView xWindow="-120" yWindow="-120" windowWidth="24240" windowHeight="13020" xr2:uid="{B2373DC7-292D-466D-80A9-DEBAD443805D}"/>
  </bookViews>
  <sheets>
    <sheet name="Composição da Cart. Jan-2023" sheetId="1" r:id="rId1"/>
  </sheets>
  <externalReferences>
    <externalReference r:id="rId2"/>
  </externalReferences>
  <definedNames>
    <definedName name="_xlnm.Print_Area" localSheetId="0">'Composição da Cart. Jan-2023'!$A$1:$I$62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H48" i="1"/>
  <c r="G48" i="1"/>
  <c r="E30" i="1"/>
  <c r="F30" i="1" s="1"/>
  <c r="E29" i="1"/>
  <c r="F29" i="1" s="1"/>
  <c r="E28" i="1"/>
  <c r="F28" i="1" s="1"/>
  <c r="E27" i="1"/>
  <c r="F27" i="1" s="1"/>
  <c r="E26" i="1"/>
  <c r="F26" i="1" s="1"/>
  <c r="E24" i="1"/>
  <c r="F24" i="1" s="1"/>
  <c r="E23" i="1"/>
  <c r="F23" i="1" s="1"/>
  <c r="E22" i="1"/>
  <c r="F22" i="1" s="1"/>
  <c r="E21" i="1"/>
  <c r="F21" i="1" s="1"/>
  <c r="E20" i="1"/>
  <c r="E19" i="1"/>
  <c r="F19" i="1" s="1"/>
  <c r="E18" i="1"/>
  <c r="F18" i="1" s="1"/>
  <c r="E17" i="1"/>
  <c r="F17" i="1" s="1"/>
  <c r="E16" i="1"/>
  <c r="F16" i="1" s="1"/>
  <c r="E15" i="1"/>
  <c r="F15" i="1" s="1"/>
  <c r="F14" i="1"/>
  <c r="E14" i="1"/>
  <c r="E13" i="1"/>
  <c r="F13" i="1" s="1"/>
  <c r="E12" i="1"/>
  <c r="F12" i="1" s="1"/>
  <c r="E11" i="1"/>
  <c r="F11" i="1" s="1"/>
  <c r="E10" i="1"/>
  <c r="E48" i="1" l="1"/>
  <c r="F10" i="1"/>
  <c r="F48" i="1" s="1"/>
</calcChain>
</file>

<file path=xl/sharedStrings.xml><?xml version="1.0" encoding="utf-8"?>
<sst xmlns="http://schemas.openxmlformats.org/spreadsheetml/2006/main" count="108" uniqueCount="104">
  <si>
    <t>PREFEITURA MUNICIPAL DE BOA VISTA</t>
  </si>
  <si>
    <t>REGIME DE PREVIDÊNCIA SOCIAL DOS SERVIDORES PÚBLICOS DO MUNICÍPIO DE BOA VISTA - PRESSEM</t>
  </si>
  <si>
    <t>Composição da Carteira de Investimentos - JANEIRO/2023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</si>
  <si>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</si>
  <si>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</si>
  <si>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</si>
  <si>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</si>
  <si>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</si>
  <si>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</si>
  <si>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</si>
  <si>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</si>
  <si>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</si>
  <si>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</si>
  <si>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</si>
  <si>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</si>
  <si>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</si>
  <si>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</si>
  <si>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</si>
  <si>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</si>
  <si>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</si>
  <si>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</si>
  <si>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</si>
  <si>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</si>
  <si>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</si>
  <si>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</si>
  <si>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</si>
  <si>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</si>
  <si>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</si>
  <si>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</si>
  <si>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</si>
  <si>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</si>
  <si>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</si>
  <si>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25.078.994/0001-90</t>
  </si>
  <si>
    <r>
      <t>BB PREVIDENCIÁRIO RF ALOCAÇÃO ATIVA FIC DE FI</t>
    </r>
    <r>
      <rPr>
        <sz val="11"/>
        <color rgb="FFFF0000"/>
        <rFont val="Calibri"/>
        <family val="2"/>
        <scheme val="minor"/>
      </rPr>
      <t>*</t>
    </r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</si>
  <si>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</si>
  <si>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</si>
  <si>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</si>
  <si>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</si>
  <si>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</si>
  <si>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</si>
  <si>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</si>
  <si>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</si>
  <si>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</si>
  <si>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</si>
  <si>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</si>
  <si>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</si>
  <si>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</si>
  <si>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</si>
  <si>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15.486.093/0001-83</t>
  </si>
  <si>
    <r>
      <t xml:space="preserve">BB PREVIDENCIÁRIO RENDA FIXA TÍTULOS PÚBLICOS IPCA FI </t>
    </r>
    <r>
      <rPr>
        <sz val="10"/>
        <color rgb="FFFF0000"/>
        <rFont val="Calibri"/>
        <family val="2"/>
        <scheme val="minor"/>
      </rPr>
      <t/>
    </r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</si>
  <si>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</si>
  <si>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</si>
  <si>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</si>
  <si>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r>
      <t>BB PREVIDENCIÁRIO RF ALOCAÇÃO ATIVA RETORNO TOTAL FIC DE FI</t>
    </r>
    <r>
      <rPr>
        <sz val="11"/>
        <color rgb="FFFF0000"/>
        <rFont val="Calibri"/>
        <family val="2"/>
        <scheme val="minor"/>
      </rPr>
      <t>*</t>
    </r>
  </si>
  <si>
    <t>23.215.097/0001-55</t>
  </si>
  <si>
    <t>3588/006.00071001-1</t>
  </si>
  <si>
    <t>CAIXA FIC BRASIL GESTÃO ESTRATÉGICA RENDA FIXA</t>
  </si>
  <si>
    <t>10.740.670/0001/-06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</si>
  <si>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</si>
  <si>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</si>
  <si>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</si>
  <si>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</si>
  <si>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</si>
  <si>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</si>
  <si>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</si>
  <si>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</si>
  <si>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</si>
  <si>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</si>
  <si>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</si>
  <si>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</si>
  <si>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</si>
  <si>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</si>
  <si>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</si>
  <si>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</si>
  <si>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13.455.197/0001-03</t>
  </si>
  <si>
    <t>3436/45.000002.3</t>
  </si>
  <si>
    <t>SANTANDER FI IRF-M TP RENDA FIXA</t>
  </si>
  <si>
    <t>26.507.132/0001-06</t>
  </si>
  <si>
    <t>SANTANDER ATIVO FIC  RENDA FIXA</t>
  </si>
  <si>
    <t>29.549.642/0001-26</t>
  </si>
  <si>
    <t xml:space="preserve">SANTANDER SELEÇÃO CRESCIMENTO FIC AÇÕES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</si>
  <si>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</si>
  <si>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</si>
  <si>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</si>
  <si>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</si>
  <si>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</si>
  <si>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</si>
  <si>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</si>
  <si>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</si>
  <si>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</si>
  <si>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03.399.411/0001-90</t>
  </si>
  <si>
    <t>0522/432917-1</t>
  </si>
  <si>
    <t>BRADESCO FI RF REFERENCIADO DI PREMIUM</t>
  </si>
  <si>
    <t>SALDO TOTAL</t>
  </si>
  <si>
    <t>Elaborado  por:</t>
  </si>
  <si>
    <t>Boa Vista, 6 de fevereiro de 2023.</t>
  </si>
  <si>
    <t>Odete Costa</t>
  </si>
  <si>
    <t>Anna Carolina Vieira de Siqueira e Silva</t>
  </si>
  <si>
    <t>Agente Municipal</t>
  </si>
  <si>
    <t>Diretora de Administração e Finanças</t>
  </si>
  <si>
    <t>* Houve uma incorporação do fundo BB PREVIDENCIÁRIO RF ALOCAÇÃO ATIVA FIC DE FI, com CNPJ: 25.078.994/0001-90 pelo Fundo BB PREVIDENCIÁRIO RF ALOCAÇÃO ATIVA RETORNO TOTAL FIC DE FI, com CNPJ: 35.292.588/0001-89, conforme documento: Convocação - Consulta Formal, do dia 07.10.2022 enviado pelo nosso Gerente Roberto Rivelino, do Banco do Brasil.</t>
  </si>
  <si>
    <t>Rua: Professor Agnelo Bitencourt, nº 361 - Centro</t>
  </si>
  <si>
    <t>Fone: (95) 98400-2429/98400-9267 - CEP: 69.301-430 - Boa Vista - Roraima</t>
  </si>
  <si>
    <t>Site: www.boavista.rr.gov.br - E.mail: pressem@hotmail.com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</si>
</sst>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65" fontId="0" fillId="3" borderId="4" xfId="2" applyNumberFormat="1" applyFont="1" applyFill="1" applyBorder="1" applyAlignment="1">
      <alignment horizontal="center" vertical="center" wrapText="1"/>
    </xf>
    <xf numFmtId="165" fontId="6" fillId="3" borderId="6" xfId="2" applyNumberFormat="1" applyFont="1" applyFill="1" applyBorder="1" applyAlignment="1">
      <alignment horizontal="center" vertical="center" wrapText="1"/>
    </xf>
    <xf numFmtId="165" fontId="0" fillId="0" borderId="4" xfId="2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165" fontId="6" fillId="0" borderId="7" xfId="2" applyNumberFormat="1" applyFont="1" applyBorder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0" fontId="4" fillId="0" borderId="0" xfId="1" applyNumberFormat="1" applyFont="1" applyBorder="1" applyAlignment="1">
      <alignment wrapText="1"/>
    </xf>
    <xf numFmtId="4" fontId="7" fillId="0" borderId="7" xfId="1" applyNumberFormat="1" applyFont="1" applyBorder="1" applyAlignment="1">
      <alignment horizontal="center" vertical="center" wrapText="1"/>
    </xf>
    <xf numFmtId="166" fontId="4" fillId="0" borderId="0" xfId="1" applyNumberFormat="1" applyFont="1" applyBorder="1" applyAlignment="1">
      <alignment wrapText="1"/>
    </xf>
    <xf numFmtId="165" fontId="7" fillId="0" borderId="4" xfId="2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165" fontId="6" fillId="0" borderId="4" xfId="2" applyNumberFormat="1" applyFont="1" applyBorder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wrapText="1"/>
    </xf>
    <xf numFmtId="0" fontId="6" fillId="0" borderId="9" xfId="0" applyFont="1" applyBorder="1" applyAlignment="1">
      <alignment horizontal="left" vertical="center" wrapText="1"/>
    </xf>
    <xf numFmtId="165" fontId="0" fillId="0" borderId="7" xfId="2" applyNumberFormat="1" applyFont="1" applyBorder="1" applyAlignment="1">
      <alignment horizontal="center" vertical="center" wrapText="1"/>
    </xf>
    <xf numFmtId="168" fontId="9" fillId="0" borderId="7" xfId="1" applyNumberFormat="1" applyFont="1" applyBorder="1" applyAlignment="1">
      <alignment horizontal="center" vertical="center" wrapText="1"/>
    </xf>
    <xf numFmtId="4" fontId="0" fillId="0" borderId="7" xfId="1" applyNumberFormat="1" applyFont="1" applyBorder="1" applyAlignment="1">
      <alignment horizontal="center" vertical="center" wrapText="1"/>
    </xf>
    <xf numFmtId="43" fontId="4" fillId="0" borderId="0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165" fontId="0" fillId="2" borderId="4" xfId="2" applyNumberFormat="1" applyFont="1" applyFill="1" applyBorder="1" applyAlignment="1">
      <alignment horizontal="center" vertical="center" wrapText="1"/>
    </xf>
    <xf numFmtId="165" fontId="6" fillId="2" borderId="6" xfId="2" applyNumberFormat="1" applyFont="1" applyFill="1" applyBorder="1" applyAlignment="1">
      <alignment horizontal="center" vertical="center" wrapText="1"/>
    </xf>
    <xf numFmtId="165" fontId="6" fillId="2" borderId="4" xfId="2" applyNumberFormat="1" applyFont="1" applyFill="1" applyBorder="1" applyAlignment="1">
      <alignment horizontal="center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168" fontId="7" fillId="3" borderId="7" xfId="1" applyNumberFormat="1" applyFont="1" applyFill="1" applyBorder="1" applyAlignment="1">
      <alignment horizontal="center" vertical="center" wrapText="1"/>
    </xf>
    <xf numFmtId="4" fontId="6" fillId="3" borderId="7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0" fillId="0" borderId="7" xfId="0" applyBorder="1" applyAlignment="1">
      <alignment horizontal="center" vertical="center" wrapText="1"/>
    </xf>
    <xf numFmtId="165" fontId="6" fillId="0" borderId="7" xfId="2" applyNumberFormat="1" applyFont="1" applyFill="1" applyBorder="1" applyAlignment="1">
      <alignment horizontal="center" vertical="center" wrapText="1"/>
    </xf>
    <xf numFmtId="165" fontId="0" fillId="0" borderId="4" xfId="2" applyNumberFormat="1" applyFont="1" applyFill="1" applyBorder="1" applyAlignment="1">
      <alignment horizontal="center" vertical="center" wrapText="1"/>
    </xf>
    <xf numFmtId="4" fontId="6" fillId="0" borderId="7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6" fillId="3" borderId="6" xfId="2" applyNumberFormat="1" applyFont="1" applyFill="1" applyBorder="1" applyAlignment="1">
      <alignment horizontal="center" vertical="center" wrapText="1"/>
    </xf>
    <xf numFmtId="168" fontId="6" fillId="0" borderId="10" xfId="1" applyNumberFormat="1" applyFont="1" applyFill="1" applyBorder="1" applyAlignment="1">
      <alignment horizontal="center" vertical="center" wrapText="1"/>
    </xf>
    <xf numFmtId="165" fontId="0" fillId="0" borderId="7" xfId="2" applyNumberFormat="1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5" fontId="0" fillId="2" borderId="12" xfId="2" applyNumberFormat="1" applyFont="1" applyFill="1" applyBorder="1" applyAlignment="1">
      <alignment horizontal="center" vertical="center" wrapText="1"/>
    </xf>
    <xf numFmtId="165" fontId="6" fillId="2" borderId="12" xfId="2" applyNumberFormat="1" applyFont="1" applyFill="1" applyBorder="1" applyAlignment="1">
      <alignment horizontal="center" vertical="center" wrapText="1"/>
    </xf>
    <xf numFmtId="165" fontId="6" fillId="2" borderId="8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165" fontId="6" fillId="3" borderId="4" xfId="2" applyNumberFormat="1" applyFont="1" applyFill="1" applyBorder="1" applyAlignment="1">
      <alignment horizontal="center" vertical="center" wrapText="1"/>
    </xf>
    <xf numFmtId="165" fontId="0" fillId="3" borderId="13" xfId="2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0" fillId="3" borderId="7" xfId="2" applyNumberFormat="1" applyFont="1" applyFill="1" applyBorder="1" applyAlignment="1">
      <alignment horizontal="center" vertical="center" wrapText="1"/>
    </xf>
    <xf numFmtId="4" fontId="0" fillId="3" borderId="7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8" fontId="4" fillId="0" borderId="0" xfId="0" applyNumberFormat="1" applyFont="1" applyAlignment="1">
      <alignment horizontal="center" wrapText="1"/>
    </xf>
    <xf numFmtId="165" fontId="6" fillId="3" borderId="7" xfId="2" applyNumberFormat="1" applyFont="1" applyFill="1" applyBorder="1" applyAlignment="1">
      <alignment horizontal="center" vertical="center" wrapText="1"/>
    </xf>
    <xf numFmtId="168" fontId="9" fillId="3" borderId="7" xfId="1" applyNumberFormat="1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43" fontId="8" fillId="0" borderId="0" xfId="1" applyFont="1" applyBorder="1" applyAlignment="1">
      <alignment wrapText="1"/>
    </xf>
    <xf numFmtId="0" fontId="6" fillId="0" borderId="15" xfId="0" applyFont="1" applyBorder="1" applyAlignment="1">
      <alignment horizontal="left" vertical="center" wrapText="1"/>
    </xf>
    <xf numFmtId="43" fontId="4" fillId="0" borderId="0" xfId="1" applyFont="1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165" fontId="0" fillId="3" borderId="12" xfId="2" applyNumberFormat="1" applyFont="1" applyFill="1" applyBorder="1" applyAlignment="1">
      <alignment horizontal="center" vertical="center" wrapText="1"/>
    </xf>
    <xf numFmtId="165" fontId="6" fillId="3" borderId="12" xfId="2" applyNumberFormat="1" applyFont="1" applyFill="1" applyBorder="1" applyAlignment="1">
      <alignment horizontal="center" vertical="center" wrapText="1"/>
    </xf>
    <xf numFmtId="4" fontId="6" fillId="3" borderId="12" xfId="1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4" fontId="6" fillId="3" borderId="4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168" fontId="5" fillId="0" borderId="0" xfId="0" applyNumberFormat="1" applyFont="1" applyAlignment="1">
      <alignment vertical="center" wrapText="1"/>
    </xf>
    <xf numFmtId="165" fontId="6" fillId="3" borderId="10" xfId="2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wrapText="1"/>
    </xf>
    <xf numFmtId="0" fontId="6" fillId="0" borderId="19" xfId="0" applyFont="1" applyBorder="1" applyAlignment="1">
      <alignment horizontal="left" vertical="center" wrapText="1"/>
    </xf>
    <xf numFmtId="165" fontId="6" fillId="3" borderId="2" xfId="2" applyNumberFormat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11" fillId="0" borderId="0" xfId="0" applyNumberFormat="1" applyFont="1"/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5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3609973</xdr:colOff>
      <xdr:row>0</xdr:row>
      <xdr:rowOff>47625</xdr:rowOff>
    </xdr:from>
    <xdr:to>
      <xdr:col>4</xdr:col>
      <xdr:colOff>285749</xdr:colOff>
      <xdr:row>1</xdr:row>
      <xdr:rowOff>685800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E186B70C-7F4C-4918-8307-BEDF3A545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298" y="47625"/>
          <a:ext cx="952501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Odete%20Costa%2004.09.20\Composi&#231;&#227;o%20da%20Carteira%20de%20Investimentos%20-%20JANEIRO%20A%20DEZEMBRO%20-%20%202022\Composi&#231;&#227;o%20da%20Carteira%20de%20Investimentos%20-%20Dezembro%202022.1.xlsx" TargetMode="External"/><Relationship Id="rId1" Type="http://schemas.openxmlformats.org/officeDocument/2006/relationships/externalLinkPath" Target="file:///\\SERVERPRESSEM\DAFI%20-%20ODETE\Odete%20Costa%2004.09.20\Composi&#231;&#227;o%20da%20Carteira%20de%20Investimentos%20-%20JANEIRO%20A%20DEZEMBRO%20-%20%202022\Composi&#231;&#227;o%20da%20Carteira%20de%20Investimentos%20-%20Dezembro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Dez-202 (2)"/>
      <sheetName val="Composição da Cart. Jan-2023"/>
    </sheetNames>
    <sheetDataSet>
      <sheetData sheetId="0">
        <row r="10">
          <cell r="F10">
            <v>97228463.390000001</v>
          </cell>
        </row>
        <row r="11">
          <cell r="F11">
            <v>16098238.789999999</v>
          </cell>
        </row>
        <row r="12">
          <cell r="F12">
            <v>68520082.219999999</v>
          </cell>
        </row>
        <row r="14">
          <cell r="F14">
            <v>15358811.599999998</v>
          </cell>
        </row>
        <row r="15">
          <cell r="F15">
            <v>34863161.309999995</v>
          </cell>
        </row>
        <row r="16">
          <cell r="F16">
            <v>111218148.33</v>
          </cell>
        </row>
        <row r="17">
          <cell r="F17">
            <v>1820314.8000000031</v>
          </cell>
        </row>
        <row r="18">
          <cell r="F18">
            <v>174816237.59</v>
          </cell>
        </row>
        <row r="19">
          <cell r="F19">
            <v>12553589.029999999</v>
          </cell>
        </row>
        <row r="20">
          <cell r="F20">
            <v>1036233</v>
          </cell>
        </row>
        <row r="21">
          <cell r="F21">
            <v>0</v>
          </cell>
        </row>
        <row r="22">
          <cell r="F22">
            <v>2094882.0299999998</v>
          </cell>
        </row>
        <row r="23">
          <cell r="F23">
            <v>51635907.810000002</v>
          </cell>
        </row>
        <row r="24">
          <cell r="F24">
            <v>17213659.609999999</v>
          </cell>
        </row>
        <row r="25">
          <cell r="F25">
            <v>16398746.07</v>
          </cell>
        </row>
        <row r="27">
          <cell r="F27">
            <v>29145843.510000002</v>
          </cell>
        </row>
        <row r="28">
          <cell r="F28">
            <v>11757063.860000001</v>
          </cell>
        </row>
        <row r="29">
          <cell r="F29">
            <v>5419718.7599999998</v>
          </cell>
        </row>
        <row r="30">
          <cell r="F30">
            <v>8007814.9200000009</v>
          </cell>
        </row>
        <row r="31">
          <cell r="F31">
            <v>45574716.219999999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C64-C2E1-44AB-BE9E-7D265D2A71B3}">
  <dimension ref="A1:M67"/>
  <sheetViews>
    <sheetView tabSelected="1" topLeftCell="A25" zoomScaleNormal="100" workbookViewId="0">
      <selection activeCell="G51" sqref="G51"/>
    </sheetView>
  </sheetViews>
  <sheetFormatPr defaultColWidth="9.140625" defaultRowHeight="12.75" x14ac:dyDescent="0.2"/>
  <cols>
    <col min="1" max="1" width="13.42578125" style="1" customWidth="1"/>
    <col min="2" max="2" width="22.5703125" style="1" customWidth="1"/>
    <col min="3" max="3" width="20.140625" style="1" customWidth="1"/>
    <col min="4" max="4" width="64.140625" style="1" customWidth="1"/>
    <col min="5" max="5" width="20.85546875" style="1" customWidth="1"/>
    <col min="6" max="6" width="19.28515625" style="1" customWidth="1"/>
    <col min="7" max="7" width="18.5703125" style="1" customWidth="1"/>
    <col min="8" max="8" width="19" style="1" customWidth="1"/>
    <col min="9" max="9" width="19.570312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4.75" customHeight="1" x14ac:dyDescent="0.2">
      <c r="E2" s="2"/>
      <c r="F2" s="2"/>
    </row>
    <row r="3" spans="2:13" ht="14.25" customHeight="1" x14ac:dyDescent="0.25">
      <c r="B3" s="108" t="s">
        <v>0</v>
      </c>
      <c r="C3" s="108"/>
      <c r="D3" s="108"/>
      <c r="E3" s="108"/>
      <c r="F3" s="108"/>
      <c r="G3" s="108"/>
      <c r="H3" s="108"/>
      <c r="I3" s="108"/>
    </row>
    <row r="4" spans="2:13" ht="11.25" customHeight="1" x14ac:dyDescent="0.25">
      <c r="B4" s="109" t="s">
        <v>1</v>
      </c>
      <c r="C4" s="109"/>
      <c r="D4" s="109"/>
      <c r="E4" s="109"/>
      <c r="F4" s="109"/>
      <c r="G4" s="109"/>
      <c r="H4" s="109"/>
      <c r="I4" s="109"/>
    </row>
    <row r="5" spans="2:13" ht="11.25" customHeight="1" x14ac:dyDescent="0.2">
      <c r="B5" s="2"/>
      <c r="C5" s="2"/>
      <c r="D5" s="2"/>
      <c r="E5" s="2"/>
      <c r="F5" s="2"/>
      <c r="G5" s="2"/>
      <c r="H5" s="2"/>
      <c r="I5" s="2"/>
    </row>
    <row r="6" spans="2:13" ht="9.75" customHeight="1" x14ac:dyDescent="0.2">
      <c r="B6" s="110" t="s">
        <v>2</v>
      </c>
      <c r="C6" s="110"/>
      <c r="D6" s="110"/>
      <c r="E6" s="110"/>
      <c r="F6" s="110"/>
      <c r="G6" s="110"/>
      <c r="H6" s="110"/>
      <c r="I6" s="110"/>
    </row>
    <row r="7" spans="2:13" ht="9.75" customHeight="1" x14ac:dyDescent="0.2">
      <c r="B7" s="110"/>
      <c r="C7" s="110"/>
      <c r="D7" s="110"/>
      <c r="E7" s="110"/>
      <c r="F7" s="110"/>
      <c r="G7" s="110"/>
      <c r="H7" s="110"/>
      <c r="I7" s="110"/>
    </row>
    <row r="8" spans="2:13" ht="12" customHeight="1" thickBot="1" x14ac:dyDescent="0.25">
      <c r="B8" s="4"/>
      <c r="C8" s="4"/>
      <c r="D8" s="4"/>
      <c r="E8" s="4"/>
      <c r="F8" s="4"/>
      <c r="G8" s="4"/>
      <c r="H8" s="4"/>
      <c r="I8" s="4"/>
    </row>
    <row r="9" spans="2:13" ht="13.5" customHeight="1" thickBot="1" x14ac:dyDescent="0.25">
      <c r="B9" s="5" t="s">
        <v>3</v>
      </c>
      <c r="C9" s="5" t="s">
        <v>4</v>
      </c>
      <c r="D9" s="6" t="s">
        <v>5</v>
      </c>
      <c r="E9" s="5" t="s">
        <v>6</v>
      </c>
      <c r="F9" s="6" t="s">
        <v>7</v>
      </c>
      <c r="G9" s="5" t="s">
        <v>8</v>
      </c>
      <c r="H9" s="5" t="s">
        <v>9</v>
      </c>
      <c r="I9" s="5" t="s">
        <v>10</v>
      </c>
    </row>
    <row r="10" spans="2:13" ht="13.5" customHeight="1" x14ac:dyDescent="0.2">
      <c r="B10" s="7" t="s">
        <v>11</v>
      </c>
      <c r="C10" s="111" t="s">
        <v>12</v>
      </c>
      <c r="D10" s="8" t="s">
        <v>13</v>
      </c>
      <c r="E10" s="9">
        <f>'[1]Composição da Cart. Dez-202 (2)'!F10</f>
        <v>97228463.390000001</v>
      </c>
      <c r="F10" s="10">
        <f>E10+G10+H10+I10</f>
        <v>98565095.260000005</v>
      </c>
      <c r="G10" s="11">
        <v>0</v>
      </c>
      <c r="H10" s="11">
        <v>0</v>
      </c>
      <c r="I10" s="12">
        <v>1336631.8700000001</v>
      </c>
    </row>
    <row r="11" spans="2:13" ht="12.75" customHeight="1" x14ac:dyDescent="0.2">
      <c r="B11" s="13" t="s">
        <v>14</v>
      </c>
      <c r="C11" s="112"/>
      <c r="D11" s="14" t="s">
        <v>15</v>
      </c>
      <c r="E11" s="9">
        <f>'[1]Composição da Cart. Dez-202 (2)'!F11</f>
        <v>16098238.789999999</v>
      </c>
      <c r="F11" s="10">
        <f t="shared" ref="F11:F15" si="0">E11+G11+H11+I11</f>
        <v>16229730.219999999</v>
      </c>
      <c r="G11" s="15">
        <v>0</v>
      </c>
      <c r="H11" s="11">
        <v>0</v>
      </c>
      <c r="I11" s="16">
        <v>131491.43</v>
      </c>
      <c r="J11" s="17"/>
      <c r="K11" s="18"/>
    </row>
    <row r="12" spans="2:13" ht="13.5" customHeight="1" x14ac:dyDescent="0.2">
      <c r="B12" s="13" t="s">
        <v>16</v>
      </c>
      <c r="C12" s="112"/>
      <c r="D12" s="14" t="s">
        <v>17</v>
      </c>
      <c r="E12" s="9">
        <f>'[1]Composição da Cart. Dez-202 (2)'!F12</f>
        <v>68520082.219999999</v>
      </c>
      <c r="F12" s="10">
        <f t="shared" si="0"/>
        <v>68512879.959999993</v>
      </c>
      <c r="G12" s="15">
        <v>0</v>
      </c>
      <c r="H12" s="11">
        <v>0</v>
      </c>
      <c r="I12" s="19">
        <v>-7202.26</v>
      </c>
      <c r="J12" s="20"/>
    </row>
    <row r="13" spans="2:13" ht="14.25" customHeight="1" x14ac:dyDescent="0.2">
      <c r="B13" s="13" t="s">
        <v>18</v>
      </c>
      <c r="C13" s="112"/>
      <c r="D13" s="14" t="s">
        <v>19</v>
      </c>
      <c r="E13" s="9">
        <f>'[1]Composição da Cart. Dez-202 (2)'!F14</f>
        <v>15358811.599999998</v>
      </c>
      <c r="F13" s="10">
        <f t="shared" si="0"/>
        <v>12979747.619999999</v>
      </c>
      <c r="G13" s="15">
        <v>0</v>
      </c>
      <c r="H13" s="21">
        <v>-2535135.29</v>
      </c>
      <c r="I13" s="16">
        <v>156071.31</v>
      </c>
      <c r="J13" s="22"/>
      <c r="K13" s="18"/>
      <c r="L13" s="22"/>
      <c r="M13" s="23"/>
    </row>
    <row r="14" spans="2:13" ht="13.5" customHeight="1" x14ac:dyDescent="0.2">
      <c r="B14" s="13" t="s">
        <v>20</v>
      </c>
      <c r="C14" s="112"/>
      <c r="D14" s="14" t="s">
        <v>21</v>
      </c>
      <c r="E14" s="9">
        <f>'[1]Composição da Cart. Dez-202 (2)'!F15</f>
        <v>34863161.309999995</v>
      </c>
      <c r="F14" s="10">
        <f t="shared" si="0"/>
        <v>34423050.819999993</v>
      </c>
      <c r="G14" s="15">
        <v>0</v>
      </c>
      <c r="H14" s="24">
        <v>0</v>
      </c>
      <c r="I14" s="19">
        <v>-440110.49</v>
      </c>
      <c r="J14" s="25"/>
      <c r="L14" s="22"/>
      <c r="M14" s="26"/>
    </row>
    <row r="15" spans="2:13" ht="13.5" customHeight="1" x14ac:dyDescent="0.2">
      <c r="B15" s="13" t="s">
        <v>22</v>
      </c>
      <c r="C15" s="112"/>
      <c r="D15" s="27" t="s">
        <v>23</v>
      </c>
      <c r="E15" s="9">
        <f>'[1]Composição da Cart. Dez-202 (2)'!F16</f>
        <v>111218148.33</v>
      </c>
      <c r="F15" s="10">
        <f t="shared" si="0"/>
        <v>112815494.98</v>
      </c>
      <c r="G15" s="15">
        <v>0</v>
      </c>
      <c r="H15" s="11">
        <v>0</v>
      </c>
      <c r="I15" s="16">
        <v>1597346.65</v>
      </c>
      <c r="L15" s="23"/>
    </row>
    <row r="16" spans="2:13" ht="13.5" customHeight="1" x14ac:dyDescent="0.2">
      <c r="B16" s="13" t="s">
        <v>24</v>
      </c>
      <c r="C16" s="112"/>
      <c r="D16" s="27" t="s">
        <v>25</v>
      </c>
      <c r="E16" s="9">
        <f>'[1]Composição da Cart. Dez-202 (2)'!F17</f>
        <v>1820314.8000000031</v>
      </c>
      <c r="F16" s="10">
        <f>E16+G16+H16+I16</f>
        <v>5796578.5000000028</v>
      </c>
      <c r="G16" s="28">
        <v>3959494.76</v>
      </c>
      <c r="H16" s="29">
        <v>-3966.85</v>
      </c>
      <c r="I16" s="30">
        <v>20735.79</v>
      </c>
      <c r="L16" s="31"/>
      <c r="M16" s="23"/>
    </row>
    <row r="17" spans="2:13" ht="13.5" customHeight="1" x14ac:dyDescent="0.2">
      <c r="B17" s="13" t="s">
        <v>26</v>
      </c>
      <c r="C17" s="112"/>
      <c r="D17" s="27" t="s">
        <v>27</v>
      </c>
      <c r="E17" s="9">
        <f>'[1]Composição da Cart. Dez-202 (2)'!F18</f>
        <v>174816237.59</v>
      </c>
      <c r="F17" s="10">
        <f t="shared" ref="F17:F18" si="1">E17+G17+H17+I17</f>
        <v>176780789.89000002</v>
      </c>
      <c r="G17" s="28">
        <v>0</v>
      </c>
      <c r="H17" s="24">
        <v>0</v>
      </c>
      <c r="I17" s="30">
        <v>1964552.3</v>
      </c>
      <c r="J17" s="22"/>
      <c r="K17" s="18"/>
      <c r="L17" s="31"/>
      <c r="M17" s="23"/>
    </row>
    <row r="18" spans="2:13" ht="13.5" customHeight="1" x14ac:dyDescent="0.2">
      <c r="B18" s="13" t="s">
        <v>28</v>
      </c>
      <c r="C18" s="112"/>
      <c r="D18" s="27" t="s">
        <v>29</v>
      </c>
      <c r="E18" s="9">
        <f>'[1]Composição da Cart. Dez-202 (2)'!F19</f>
        <v>12553589.029999999</v>
      </c>
      <c r="F18" s="10">
        <f t="shared" si="1"/>
        <v>12721108.35</v>
      </c>
      <c r="G18" s="11">
        <v>0</v>
      </c>
      <c r="H18" s="11">
        <v>0</v>
      </c>
      <c r="I18" s="16">
        <v>167519.32</v>
      </c>
      <c r="L18" s="22"/>
      <c r="M18" s="32"/>
    </row>
    <row r="19" spans="2:13" ht="13.5" customHeight="1" x14ac:dyDescent="0.2">
      <c r="B19" s="13" t="s">
        <v>30</v>
      </c>
      <c r="C19" s="112"/>
      <c r="D19" s="27" t="s">
        <v>31</v>
      </c>
      <c r="E19" s="9">
        <f>'[1]Composição da Cart. Dez-202 (2)'!F20</f>
        <v>1036233</v>
      </c>
      <c r="F19" s="10">
        <f>E19+G19+H19+I19</f>
        <v>1047646.74</v>
      </c>
      <c r="G19" s="11">
        <v>0</v>
      </c>
      <c r="H19" s="11">
        <v>0</v>
      </c>
      <c r="I19" s="30">
        <v>11413.74</v>
      </c>
      <c r="L19" s="22"/>
      <c r="M19" s="23"/>
    </row>
    <row r="20" spans="2:13" ht="13.5" customHeight="1" thickBot="1" x14ac:dyDescent="0.25">
      <c r="B20" s="33" t="s">
        <v>32</v>
      </c>
      <c r="C20" s="112"/>
      <c r="D20" s="34" t="s">
        <v>33</v>
      </c>
      <c r="E20" s="35">
        <f>'[1]Composição da Cart. Dez-202 (2)'!F21</f>
        <v>0</v>
      </c>
      <c r="F20" s="36">
        <v>0</v>
      </c>
      <c r="G20" s="35">
        <v>0</v>
      </c>
      <c r="H20" s="37">
        <v>0</v>
      </c>
      <c r="I20" s="38">
        <v>0</v>
      </c>
      <c r="L20" s="22"/>
      <c r="M20" s="32"/>
    </row>
    <row r="21" spans="2:13" ht="15.75" thickBot="1" x14ac:dyDescent="0.25">
      <c r="B21" s="13" t="s">
        <v>18</v>
      </c>
      <c r="C21" s="39" t="s">
        <v>34</v>
      </c>
      <c r="D21" s="40" t="s">
        <v>35</v>
      </c>
      <c r="E21" s="9">
        <f>'[1]Composição da Cart. Dez-202 (2)'!F22</f>
        <v>2094882.0299999998</v>
      </c>
      <c r="F21" s="10">
        <f>E21+G21+H21+I21</f>
        <v>1904647.3999999997</v>
      </c>
      <c r="G21" s="11">
        <v>4087.23</v>
      </c>
      <c r="H21" s="41">
        <v>-216133.35</v>
      </c>
      <c r="I21" s="42">
        <v>21811.49</v>
      </c>
      <c r="L21" s="43"/>
    </row>
    <row r="22" spans="2:13" ht="13.5" customHeight="1" x14ac:dyDescent="0.2">
      <c r="B22" s="13" t="s">
        <v>36</v>
      </c>
      <c r="C22" s="112" t="s">
        <v>12</v>
      </c>
      <c r="D22" s="27" t="s">
        <v>37</v>
      </c>
      <c r="E22" s="9">
        <f>'[1]Composição da Cart. Dez-202 (2)'!F23</f>
        <v>51635907.810000002</v>
      </c>
      <c r="F22" s="10">
        <f t="shared" ref="F22:F24" si="2">E22+G22+H22+I22</f>
        <v>53505362.990000002</v>
      </c>
      <c r="G22" s="11">
        <v>0</v>
      </c>
      <c r="H22" s="11">
        <v>0</v>
      </c>
      <c r="I22" s="16">
        <v>1869455.18</v>
      </c>
      <c r="K22" s="44"/>
      <c r="L22" s="22"/>
    </row>
    <row r="23" spans="2:13" ht="13.5" customHeight="1" x14ac:dyDescent="0.2">
      <c r="B23" s="13" t="s">
        <v>38</v>
      </c>
      <c r="C23" s="112"/>
      <c r="D23" s="27" t="s">
        <v>39</v>
      </c>
      <c r="E23" s="9">
        <f>'[1]Composição da Cart. Dez-202 (2)'!F24</f>
        <v>17213659.609999999</v>
      </c>
      <c r="F23" s="10">
        <f t="shared" si="2"/>
        <v>17413991.09</v>
      </c>
      <c r="G23" s="11">
        <v>0</v>
      </c>
      <c r="H23" s="11">
        <v>0</v>
      </c>
      <c r="I23" s="16">
        <v>200331.48</v>
      </c>
      <c r="L23" s="22"/>
    </row>
    <row r="24" spans="2:13" ht="13.5" customHeight="1" thickBot="1" x14ac:dyDescent="0.25">
      <c r="B24" s="45" t="s">
        <v>40</v>
      </c>
      <c r="C24" s="112"/>
      <c r="D24" s="27" t="s">
        <v>41</v>
      </c>
      <c r="E24" s="9">
        <f>'[1]Composição da Cart. Dez-202 (2)'!F25</f>
        <v>16398746.07</v>
      </c>
      <c r="F24" s="10">
        <f t="shared" si="2"/>
        <v>16945962.809999999</v>
      </c>
      <c r="G24" s="46">
        <v>0</v>
      </c>
      <c r="H24" s="47">
        <v>0</v>
      </c>
      <c r="I24" s="48">
        <v>547216.74</v>
      </c>
      <c r="J24" s="25"/>
      <c r="K24" s="2"/>
    </row>
    <row r="25" spans="2:13" ht="13.5" customHeight="1" thickBot="1" x14ac:dyDescent="0.25">
      <c r="B25" s="45" t="s">
        <v>24</v>
      </c>
      <c r="C25" s="49" t="s">
        <v>42</v>
      </c>
      <c r="D25" s="27" t="s">
        <v>43</v>
      </c>
      <c r="E25" s="9">
        <v>0</v>
      </c>
      <c r="F25" s="50">
        <v>0</v>
      </c>
      <c r="G25" s="46">
        <v>0</v>
      </c>
      <c r="H25" s="51">
        <v>0</v>
      </c>
      <c r="I25" s="48">
        <v>0</v>
      </c>
      <c r="J25" s="2"/>
      <c r="K25" s="2"/>
    </row>
    <row r="26" spans="2:13" ht="13.5" customHeight="1" x14ac:dyDescent="0.2">
      <c r="B26" s="45" t="s">
        <v>44</v>
      </c>
      <c r="C26" s="113" t="s">
        <v>12</v>
      </c>
      <c r="D26" s="27" t="s">
        <v>45</v>
      </c>
      <c r="E26" s="9">
        <f>'[1]Composição da Cart. Dez-202 (2)'!F27</f>
        <v>29145843.510000002</v>
      </c>
      <c r="F26" s="10">
        <f>E26+G26+H26+I26</f>
        <v>29694353.870000001</v>
      </c>
      <c r="G26" s="52">
        <v>0</v>
      </c>
      <c r="H26" s="52">
        <v>0</v>
      </c>
      <c r="I26" s="48">
        <v>548510.36</v>
      </c>
      <c r="J26" s="53"/>
      <c r="K26" s="2"/>
    </row>
    <row r="27" spans="2:13" ht="13.5" customHeight="1" x14ac:dyDescent="0.2">
      <c r="B27" s="45" t="s">
        <v>46</v>
      </c>
      <c r="C27" s="114"/>
      <c r="D27" s="27" t="s">
        <v>47</v>
      </c>
      <c r="E27" s="9">
        <f>'[1]Composição da Cart. Dez-202 (2)'!F28</f>
        <v>11757063.860000001</v>
      </c>
      <c r="F27" s="10">
        <f t="shared" ref="F27:F30" si="3">E27+G27+H27+I27</f>
        <v>12281140.700000001</v>
      </c>
      <c r="G27" s="46">
        <v>0</v>
      </c>
      <c r="H27" s="52">
        <v>0</v>
      </c>
      <c r="I27" s="48">
        <v>524076.84</v>
      </c>
      <c r="J27" s="53"/>
      <c r="K27" s="2"/>
    </row>
    <row r="28" spans="2:13" ht="15" customHeight="1" x14ac:dyDescent="0.2">
      <c r="B28" s="45" t="s">
        <v>48</v>
      </c>
      <c r="C28" s="114"/>
      <c r="D28" s="27" t="s">
        <v>49</v>
      </c>
      <c r="E28" s="9">
        <f>'[1]Composição da Cart. Dez-202 (2)'!F29</f>
        <v>5419718.7599999998</v>
      </c>
      <c r="F28" s="10">
        <f t="shared" si="3"/>
        <v>5501054.1899999995</v>
      </c>
      <c r="G28" s="46">
        <v>0</v>
      </c>
      <c r="H28" s="46">
        <v>0</v>
      </c>
      <c r="I28" s="48">
        <v>81335.429999999993</v>
      </c>
      <c r="J28" s="53"/>
      <c r="K28" s="2"/>
    </row>
    <row r="29" spans="2:13" ht="15" customHeight="1" x14ac:dyDescent="0.2">
      <c r="B29" s="45" t="s">
        <v>50</v>
      </c>
      <c r="C29" s="114"/>
      <c r="D29" s="27" t="s">
        <v>51</v>
      </c>
      <c r="E29" s="9">
        <f>'[1]Composição da Cart. Dez-202 (2)'!F30</f>
        <v>8007814.9200000009</v>
      </c>
      <c r="F29" s="10">
        <f t="shared" si="3"/>
        <v>8118921.1100000013</v>
      </c>
      <c r="G29" s="46">
        <v>0</v>
      </c>
      <c r="H29" s="52">
        <v>0</v>
      </c>
      <c r="I29" s="48">
        <v>111106.19</v>
      </c>
      <c r="J29" s="53"/>
      <c r="K29" s="2"/>
    </row>
    <row r="30" spans="2:13" ht="15.95" customHeight="1" thickBot="1" x14ac:dyDescent="0.25">
      <c r="B30" s="33" t="s">
        <v>52</v>
      </c>
      <c r="C30" s="115"/>
      <c r="D30" s="34" t="s">
        <v>53</v>
      </c>
      <c r="E30" s="54">
        <f>'[1]Composição da Cart. Dez-202 (2)'!F31</f>
        <v>45574716.219999999</v>
      </c>
      <c r="F30" s="55">
        <f t="shared" si="3"/>
        <v>45869883.289999999</v>
      </c>
      <c r="G30" s="37">
        <v>0</v>
      </c>
      <c r="H30" s="56">
        <v>0</v>
      </c>
      <c r="I30" s="38">
        <v>295167.07</v>
      </c>
      <c r="J30" s="53"/>
      <c r="K30" s="2"/>
    </row>
    <row r="31" spans="2:13" ht="13.5" customHeight="1" x14ac:dyDescent="0.2">
      <c r="B31" s="57" t="s">
        <v>54</v>
      </c>
      <c r="C31" s="113" t="s">
        <v>55</v>
      </c>
      <c r="D31" s="58" t="s">
        <v>56</v>
      </c>
      <c r="E31" s="9">
        <v>17571407.02</v>
      </c>
      <c r="F31" s="59">
        <v>17753419.98</v>
      </c>
      <c r="G31" s="60">
        <v>0</v>
      </c>
      <c r="H31" s="60">
        <v>0</v>
      </c>
      <c r="I31" s="61">
        <v>182012.96</v>
      </c>
      <c r="J31" s="2"/>
      <c r="K31" s="2"/>
    </row>
    <row r="32" spans="2:13" ht="13.5" customHeight="1" x14ac:dyDescent="0.2">
      <c r="B32" s="62" t="s">
        <v>57</v>
      </c>
      <c r="C32" s="114"/>
      <c r="D32" s="27" t="s">
        <v>58</v>
      </c>
      <c r="E32" s="9">
        <v>54473507.979999997</v>
      </c>
      <c r="F32" s="59">
        <v>55084276</v>
      </c>
      <c r="G32" s="63">
        <v>0</v>
      </c>
      <c r="H32" s="63">
        <v>0</v>
      </c>
      <c r="I32" s="64">
        <v>610768.02</v>
      </c>
      <c r="J32" s="2"/>
      <c r="K32" s="2"/>
    </row>
    <row r="33" spans="2:12" ht="13.5" customHeight="1" x14ac:dyDescent="0.2">
      <c r="B33" s="65" t="s">
        <v>59</v>
      </c>
      <c r="C33" s="114"/>
      <c r="D33" s="27" t="s">
        <v>60</v>
      </c>
      <c r="E33" s="9">
        <v>9584186.8900000006</v>
      </c>
      <c r="F33" s="59">
        <v>9654310.6099999994</v>
      </c>
      <c r="G33" s="63">
        <v>0</v>
      </c>
      <c r="H33" s="63">
        <v>0</v>
      </c>
      <c r="I33" s="42">
        <v>70123.72</v>
      </c>
      <c r="J33" s="66"/>
      <c r="K33" s="2"/>
    </row>
    <row r="34" spans="2:12" ht="13.5" customHeight="1" x14ac:dyDescent="0.2">
      <c r="B34" s="45" t="s">
        <v>61</v>
      </c>
      <c r="C34" s="114"/>
      <c r="D34" s="27" t="s">
        <v>62</v>
      </c>
      <c r="E34" s="9">
        <v>8559639.5199999996</v>
      </c>
      <c r="F34" s="59">
        <v>8450318.1999999993</v>
      </c>
      <c r="G34" s="67">
        <v>0</v>
      </c>
      <c r="H34" s="63">
        <v>0</v>
      </c>
      <c r="I34" s="68">
        <v>-109321.32</v>
      </c>
      <c r="J34" s="2"/>
      <c r="K34" s="2"/>
    </row>
    <row r="35" spans="2:12" ht="13.5" customHeight="1" x14ac:dyDescent="0.2">
      <c r="B35" s="45" t="s">
        <v>63</v>
      </c>
      <c r="C35" s="114"/>
      <c r="D35" s="27" t="s">
        <v>64</v>
      </c>
      <c r="E35" s="9">
        <v>20946921.68</v>
      </c>
      <c r="F35" s="59">
        <v>21683127.829999998</v>
      </c>
      <c r="G35" s="67">
        <v>0</v>
      </c>
      <c r="H35" s="63">
        <v>0</v>
      </c>
      <c r="I35" s="42">
        <v>736206.15</v>
      </c>
      <c r="J35" s="25"/>
      <c r="K35" s="2"/>
    </row>
    <row r="36" spans="2:12" ht="15.95" customHeight="1" x14ac:dyDescent="0.2">
      <c r="B36" s="45" t="s">
        <v>65</v>
      </c>
      <c r="C36" s="114"/>
      <c r="D36" s="27" t="s">
        <v>66</v>
      </c>
      <c r="E36" s="9">
        <v>20795006.620000001</v>
      </c>
      <c r="F36" s="59">
        <v>21455867.09</v>
      </c>
      <c r="G36" s="63">
        <v>0</v>
      </c>
      <c r="H36" s="63">
        <v>0</v>
      </c>
      <c r="I36" s="42">
        <v>660860.47</v>
      </c>
      <c r="J36" s="66"/>
      <c r="K36" s="2"/>
    </row>
    <row r="37" spans="2:12" ht="15.95" customHeight="1" x14ac:dyDescent="0.2">
      <c r="B37" s="45" t="s">
        <v>67</v>
      </c>
      <c r="C37" s="114"/>
      <c r="D37" s="27" t="s">
        <v>68</v>
      </c>
      <c r="E37" s="9">
        <v>13406931.25</v>
      </c>
      <c r="F37" s="59">
        <v>14281852.59</v>
      </c>
      <c r="G37" s="63">
        <v>0</v>
      </c>
      <c r="H37" s="63">
        <v>0</v>
      </c>
      <c r="I37" s="42">
        <v>874921.34</v>
      </c>
      <c r="J37" s="69"/>
      <c r="K37" s="69"/>
      <c r="L37" s="70"/>
    </row>
    <row r="38" spans="2:12" ht="14.25" customHeight="1" x14ac:dyDescent="0.2">
      <c r="B38" s="45" t="s">
        <v>69</v>
      </c>
      <c r="C38" s="114"/>
      <c r="D38" s="71" t="s">
        <v>70</v>
      </c>
      <c r="E38" s="9">
        <v>11279150.810000001</v>
      </c>
      <c r="F38" s="59">
        <v>11766117.34</v>
      </c>
      <c r="G38" s="67">
        <v>0</v>
      </c>
      <c r="H38" s="63">
        <v>0</v>
      </c>
      <c r="I38" s="42">
        <v>486966.53</v>
      </c>
      <c r="J38" s="69"/>
      <c r="K38" s="69" t="s">
        <v>71</v>
      </c>
      <c r="L38" s="72"/>
    </row>
    <row r="39" spans="2:12" ht="14.25" customHeight="1" thickBot="1" x14ac:dyDescent="0.25">
      <c r="B39" s="73" t="s">
        <v>72</v>
      </c>
      <c r="C39" s="115"/>
      <c r="D39" s="74" t="s">
        <v>73</v>
      </c>
      <c r="E39" s="75">
        <v>33935743.039999999</v>
      </c>
      <c r="F39" s="76">
        <v>34307073.289999999</v>
      </c>
      <c r="G39" s="76">
        <v>0</v>
      </c>
      <c r="H39" s="75">
        <v>0</v>
      </c>
      <c r="I39" s="77">
        <v>371330.25</v>
      </c>
      <c r="J39" s="69"/>
      <c r="K39" s="69"/>
      <c r="L39" s="72"/>
    </row>
    <row r="40" spans="2:12" ht="15" customHeight="1" x14ac:dyDescent="0.2">
      <c r="B40" s="62" t="s">
        <v>74</v>
      </c>
      <c r="C40" s="113" t="s">
        <v>75</v>
      </c>
      <c r="D40" s="78" t="s">
        <v>76</v>
      </c>
      <c r="E40" s="9">
        <v>5467796.9100000001</v>
      </c>
      <c r="F40" s="10">
        <v>5513317.3799999999</v>
      </c>
      <c r="G40" s="59">
        <v>0</v>
      </c>
      <c r="H40" s="60">
        <v>0</v>
      </c>
      <c r="I40" s="79">
        <v>45520.47</v>
      </c>
      <c r="J40" s="69"/>
      <c r="K40" s="69"/>
      <c r="L40" s="72"/>
    </row>
    <row r="41" spans="2:12" ht="15" customHeight="1" x14ac:dyDescent="0.2">
      <c r="B41" s="45" t="s">
        <v>77</v>
      </c>
      <c r="C41" s="114"/>
      <c r="D41" s="80" t="s">
        <v>78</v>
      </c>
      <c r="E41" s="9">
        <v>12444224.050000001</v>
      </c>
      <c r="F41" s="10">
        <v>12560507.35</v>
      </c>
      <c r="G41" s="59">
        <v>0</v>
      </c>
      <c r="H41" s="63">
        <v>0</v>
      </c>
      <c r="I41" s="79">
        <v>116283.3</v>
      </c>
      <c r="J41" s="69"/>
      <c r="K41" s="69"/>
      <c r="L41" s="43"/>
    </row>
    <row r="42" spans="2:12" ht="13.5" customHeight="1" thickBot="1" x14ac:dyDescent="0.25">
      <c r="B42" s="73" t="s">
        <v>79</v>
      </c>
      <c r="C42" s="115"/>
      <c r="D42" s="81" t="s">
        <v>80</v>
      </c>
      <c r="E42" s="75">
        <v>2142300.29</v>
      </c>
      <c r="F42" s="76">
        <v>2240309.2400000002</v>
      </c>
      <c r="G42" s="76">
        <v>0</v>
      </c>
      <c r="H42" s="75">
        <v>0</v>
      </c>
      <c r="I42" s="77">
        <v>98008.95</v>
      </c>
      <c r="J42" s="69"/>
      <c r="K42" s="82"/>
    </row>
    <row r="43" spans="2:12" ht="13.5" customHeight="1" x14ac:dyDescent="0.2">
      <c r="B43" s="62" t="s">
        <v>81</v>
      </c>
      <c r="C43" s="113" t="s">
        <v>82</v>
      </c>
      <c r="D43" s="80" t="s">
        <v>83</v>
      </c>
      <c r="E43" s="9">
        <v>6854017.3799999999</v>
      </c>
      <c r="F43" s="10">
        <v>7019714.9299999997</v>
      </c>
      <c r="G43" s="59">
        <v>0</v>
      </c>
      <c r="H43" s="60">
        <v>0</v>
      </c>
      <c r="I43" s="79">
        <v>165697.54999999999</v>
      </c>
      <c r="J43" s="69"/>
      <c r="K43" s="69"/>
    </row>
    <row r="44" spans="2:12" ht="13.5" customHeight="1" x14ac:dyDescent="0.2">
      <c r="B44" s="45" t="s">
        <v>84</v>
      </c>
      <c r="C44" s="114"/>
      <c r="D44" s="27" t="s">
        <v>85</v>
      </c>
      <c r="E44" s="9">
        <v>3005390.92</v>
      </c>
      <c r="F44" s="10">
        <v>3132766.14</v>
      </c>
      <c r="G44" s="67">
        <v>0</v>
      </c>
      <c r="H44" s="67">
        <v>0</v>
      </c>
      <c r="I44" s="42">
        <v>127375.22</v>
      </c>
      <c r="J44" s="69"/>
      <c r="K44" s="69"/>
    </row>
    <row r="45" spans="2:12" ht="13.5" customHeight="1" x14ac:dyDescent="0.2">
      <c r="B45" s="45" t="s">
        <v>86</v>
      </c>
      <c r="C45" s="114"/>
      <c r="D45" s="27" t="s">
        <v>87</v>
      </c>
      <c r="E45" s="9">
        <v>8091651.6100000003</v>
      </c>
      <c r="F45" s="10">
        <v>8132264.8300000001</v>
      </c>
      <c r="G45" s="67">
        <v>0</v>
      </c>
      <c r="H45" s="67">
        <v>0</v>
      </c>
      <c r="I45" s="42">
        <v>40613.22</v>
      </c>
      <c r="J45" s="2"/>
      <c r="K45" s="2"/>
    </row>
    <row r="46" spans="2:12" ht="13.5" customHeight="1" thickBot="1" x14ac:dyDescent="0.25">
      <c r="B46" s="73" t="s">
        <v>88</v>
      </c>
      <c r="C46" s="115"/>
      <c r="D46" s="74" t="s">
        <v>89</v>
      </c>
      <c r="E46" s="75">
        <v>9803031.7300000004</v>
      </c>
      <c r="F46" s="76">
        <v>10203773.65</v>
      </c>
      <c r="G46" s="75">
        <v>0</v>
      </c>
      <c r="H46" s="83">
        <v>0</v>
      </c>
      <c r="I46" s="77">
        <v>400741.92</v>
      </c>
      <c r="J46" s="2"/>
      <c r="K46" s="84"/>
    </row>
    <row r="47" spans="2:12" ht="15" customHeight="1" thickBot="1" x14ac:dyDescent="0.25">
      <c r="B47" s="49" t="s">
        <v>90</v>
      </c>
      <c r="C47" s="49" t="s">
        <v>91</v>
      </c>
      <c r="D47" s="85" t="s">
        <v>92</v>
      </c>
      <c r="E47" s="9">
        <v>27084914.539999999</v>
      </c>
      <c r="F47" s="10">
        <v>27390313.82</v>
      </c>
      <c r="G47" s="86">
        <v>0</v>
      </c>
      <c r="H47" s="86">
        <v>0</v>
      </c>
      <c r="I47" s="87">
        <v>305399.28000000003</v>
      </c>
      <c r="J47" s="2"/>
      <c r="K47" s="84"/>
    </row>
    <row r="48" spans="2:12" ht="20.25" customHeight="1" thickBot="1" x14ac:dyDescent="0.25">
      <c r="B48" s="116" t="s">
        <v>93</v>
      </c>
      <c r="C48" s="117"/>
      <c r="D48" s="118"/>
      <c r="E48" s="88">
        <f>SUM(E10:E47)</f>
        <v>986207455.08999956</v>
      </c>
      <c r="F48" s="89">
        <f>SUM(F10:F47)</f>
        <v>1001736770.0600003</v>
      </c>
      <c r="G48" s="90">
        <f>SUM(G10:G47)</f>
        <v>3963581.9899999998</v>
      </c>
      <c r="H48" s="91">
        <f>SUM(H10:H47)</f>
        <v>-2755235.49</v>
      </c>
      <c r="I48" s="91">
        <f>SUM(I10:I47)</f>
        <v>14320968.470000004</v>
      </c>
      <c r="J48" s="2"/>
      <c r="K48" s="23"/>
    </row>
    <row r="49" spans="1:11" ht="11.25" customHeight="1" x14ac:dyDescent="0.2">
      <c r="B49" s="92"/>
      <c r="C49" s="92"/>
      <c r="D49" s="93"/>
      <c r="E49" s="92"/>
      <c r="F49" s="92"/>
      <c r="G49" s="119"/>
      <c r="H49" s="119"/>
      <c r="I49" s="119"/>
      <c r="J49" s="2"/>
      <c r="K49" s="23"/>
    </row>
    <row r="50" spans="1:11" ht="11.25" customHeight="1" x14ac:dyDescent="0.2">
      <c r="B50" s="94" t="s">
        <v>94</v>
      </c>
      <c r="C50" s="95"/>
      <c r="D50" s="96"/>
      <c r="E50" s="97"/>
      <c r="F50" s="98"/>
      <c r="G50" s="99"/>
      <c r="H50" s="107" t="s">
        <v>95</v>
      </c>
      <c r="I50" s="107"/>
      <c r="J50" s="2"/>
      <c r="K50" s="23"/>
    </row>
    <row r="51" spans="1:11" ht="13.5" customHeight="1" x14ac:dyDescent="0.25">
      <c r="B51" s="23"/>
      <c r="C51" s="96"/>
      <c r="D51" s="100"/>
      <c r="E51" s="101"/>
      <c r="F51" s="102"/>
      <c r="J51" s="2"/>
      <c r="K51" s="23"/>
    </row>
    <row r="52" spans="1:11" ht="12" customHeight="1" x14ac:dyDescent="0.2">
      <c r="B52" s="103" t="s">
        <v>96</v>
      </c>
      <c r="C52" s="3"/>
      <c r="D52" s="96"/>
      <c r="E52" s="121" t="s">
        <v>97</v>
      </c>
      <c r="F52" s="121"/>
      <c r="G52" s="43"/>
      <c r="H52" s="43"/>
      <c r="I52" s="43"/>
    </row>
    <row r="53" spans="1:11" ht="15.95" customHeight="1" x14ac:dyDescent="0.2">
      <c r="B53" s="23" t="s">
        <v>98</v>
      </c>
      <c r="C53" s="96"/>
      <c r="D53" s="99"/>
      <c r="E53" s="122" t="s">
        <v>99</v>
      </c>
      <c r="F53" s="122"/>
      <c r="G53" s="92"/>
      <c r="H53" s="2"/>
      <c r="I53" s="2"/>
    </row>
    <row r="54" spans="1:11" ht="10.5" customHeight="1" x14ac:dyDescent="0.25">
      <c r="B54" s="101"/>
      <c r="C54" s="101"/>
      <c r="D54" s="99"/>
      <c r="E54" s="122"/>
      <c r="F54" s="122"/>
      <c r="G54" s="92"/>
      <c r="H54" s="2"/>
      <c r="I54" s="2"/>
    </row>
    <row r="55" spans="1:11" ht="5.25" customHeight="1" x14ac:dyDescent="0.2">
      <c r="B55" s="104"/>
      <c r="C55" s="104"/>
      <c r="D55" s="104"/>
      <c r="E55" s="23"/>
      <c r="F55" s="23"/>
      <c r="G55" s="92"/>
      <c r="H55" s="2"/>
      <c r="I55" s="2"/>
    </row>
    <row r="56" spans="1:11" ht="13.5" customHeight="1" x14ac:dyDescent="0.2">
      <c r="B56" s="123" t="s">
        <v>100</v>
      </c>
      <c r="C56" s="123"/>
      <c r="D56" s="123"/>
      <c r="E56" s="123"/>
      <c r="F56" s="123"/>
      <c r="G56" s="92"/>
      <c r="H56" s="2"/>
      <c r="I56" s="2"/>
    </row>
    <row r="57" spans="1:11" ht="12.75" customHeight="1" x14ac:dyDescent="0.2">
      <c r="B57" s="123"/>
      <c r="C57" s="123"/>
      <c r="D57" s="123"/>
      <c r="E57" s="123"/>
      <c r="F57" s="123"/>
      <c r="G57" s="92"/>
      <c r="H57" s="2"/>
      <c r="I57" s="2"/>
    </row>
    <row r="58" spans="1:11" ht="12.75" customHeight="1" x14ac:dyDescent="0.2">
      <c r="B58" s="105"/>
      <c r="C58" s="105"/>
      <c r="D58" s="105"/>
      <c r="E58" s="105"/>
      <c r="F58" s="105"/>
      <c r="G58" s="92"/>
      <c r="H58" s="2"/>
      <c r="I58" s="2"/>
    </row>
    <row r="59" spans="1:11" ht="12" customHeight="1" x14ac:dyDescent="0.2">
      <c r="B59" s="124" t="s">
        <v>101</v>
      </c>
      <c r="C59" s="124"/>
      <c r="D59" s="124"/>
      <c r="E59" s="124"/>
      <c r="F59" s="124"/>
      <c r="G59" s="124"/>
      <c r="H59" s="124"/>
      <c r="I59" s="124"/>
    </row>
    <row r="60" spans="1:11" ht="9.75" customHeight="1" x14ac:dyDescent="0.2">
      <c r="A60" s="2"/>
      <c r="B60" s="125" t="s">
        <v>102</v>
      </c>
      <c r="C60" s="125"/>
      <c r="D60" s="125"/>
      <c r="E60" s="125"/>
      <c r="F60" s="125"/>
      <c r="G60" s="125"/>
      <c r="H60" s="125"/>
      <c r="I60" s="125"/>
    </row>
    <row r="61" spans="1:11" ht="10.5" customHeight="1" x14ac:dyDescent="0.2">
      <c r="B61" s="120" t="s">
        <v>103</v>
      </c>
      <c r="C61" s="120"/>
      <c r="D61" s="120"/>
      <c r="E61" s="120"/>
      <c r="F61" s="120"/>
      <c r="G61" s="120"/>
      <c r="H61" s="120"/>
      <c r="I61" s="120"/>
    </row>
    <row r="62" spans="1:11" ht="12.75" customHeight="1" x14ac:dyDescent="0.2">
      <c r="B62" s="92"/>
      <c r="C62" s="92"/>
      <c r="D62" s="92"/>
      <c r="E62" s="92"/>
      <c r="F62" s="92"/>
      <c r="G62" s="92"/>
      <c r="H62" s="92"/>
      <c r="I62" s="92"/>
    </row>
    <row r="63" spans="1:11" x14ac:dyDescent="0.2">
      <c r="B63" s="92"/>
      <c r="C63" s="92"/>
      <c r="D63" s="92"/>
      <c r="E63" s="92"/>
      <c r="F63" s="92"/>
      <c r="G63" s="92"/>
      <c r="H63" s="92"/>
      <c r="I63" s="92"/>
    </row>
    <row r="64" spans="1:11" x14ac:dyDescent="0.2">
      <c r="F64" s="22"/>
    </row>
    <row r="67" spans="4:10" x14ac:dyDescent="0.2">
      <c r="D67" s="44"/>
      <c r="E67" s="106"/>
      <c r="F67" s="44"/>
      <c r="G67" s="44"/>
      <c r="H67" s="44"/>
      <c r="I67" s="44"/>
      <c r="J67" s="44"/>
    </row>
  </sheetData>
  <mergeCells count="19">
    <mergeCell ref="B61:I61"/>
    <mergeCell ref="E52:F52"/>
    <mergeCell ref="E53:F53"/>
    <mergeCell ref="E54:F54"/>
    <mergeCell ref="B56:F57"/>
    <mergeCell ref="B59:I59"/>
    <mergeCell ref="B60:I60"/>
    <mergeCell ref="H50:I50"/>
    <mergeCell ref="B3:I3"/>
    <mergeCell ref="B4:I4"/>
    <mergeCell ref="B6:I7"/>
    <mergeCell ref="C10:C20"/>
    <mergeCell ref="C22:C24"/>
    <mergeCell ref="C26:C30"/>
    <mergeCell ref="C31:C39"/>
    <mergeCell ref="C40:C42"/>
    <mergeCell ref="C43:C46"/>
    <mergeCell ref="B48:D48"/>
    <mergeCell ref="G49:I49"/>
  </mergeCells>
  <pageMargins left="0.39370078740157483" right="0.39370078740157483" top="0.59055118110236227" bottom="0.19685039370078741" header="0.19685039370078741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 da Cart. Jan-2023</vt:lpstr>
      <vt:lpstr>'Composição da Cart. Jan-2023'!Area_de_impressao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2023-02-08T14:15:45Z</cp:lastPrinted>
  <dcterms:created xsi:type="dcterms:W3CDTF">2023-02-08T13:56:42Z</dcterms:created>
  <dcterms:modified xsi:type="dcterms:W3CDTF">2023-02-08T14:21:13Z</dcterms:modified>
</cp:coreProperties>
</file>