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pressem\CHEFE DE GABINETE\DBPV - Diretoria de Beneficios Previdenciãrios\GFBE - Gerencia de Folha de Beneficios\PORTAL DE TRANSPARÊNCIA\CCIR\2023\"/>
    </mc:Choice>
  </mc:AlternateContent>
  <xr:revisionPtr revIDLastSave="0" documentId="13_ncr:1_{858CC745-0D6C-4A00-9967-B331FBC61C56}" xr6:coauthVersionLast="47" xr6:coauthVersionMax="47" xr10:uidLastSave="{00000000-0000-0000-0000-000000000000}"/>
  <bookViews>
    <workbookView xWindow="-120" yWindow="-120" windowWidth="29040" windowHeight="15720" xr2:uid="{6ED6DC36-44BA-4E24-AA94-AA90EF4CC00B}"/>
  </bookViews>
  <sheets>
    <sheet name="CCI - setembro-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H50" i="1"/>
  <c r="G50" i="1"/>
  <c r="E49" i="1"/>
  <c r="F49" i="1" s="1"/>
  <c r="E48" i="1"/>
  <c r="F48" i="1" s="1"/>
  <c r="E47" i="1"/>
  <c r="F47" i="1" s="1"/>
  <c r="F46" i="1"/>
  <c r="E46" i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F39" i="1"/>
  <c r="E39" i="1"/>
  <c r="F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F31" i="1"/>
  <c r="E31" i="1"/>
  <c r="E30" i="1"/>
  <c r="F30" i="1" s="1"/>
  <c r="E29" i="1"/>
  <c r="F29" i="1" s="1"/>
  <c r="E28" i="1"/>
  <c r="F28" i="1" s="1"/>
  <c r="E27" i="1"/>
  <c r="F27" i="1" s="1"/>
  <c r="E26" i="1"/>
  <c r="F26" i="1" s="1"/>
  <c r="F25" i="1"/>
  <c r="E25" i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F13" i="1"/>
  <c r="E13" i="1"/>
  <c r="E12" i="1"/>
  <c r="F12" i="1" s="1"/>
  <c r="E11" i="1"/>
  <c r="F11" i="1" s="1"/>
  <c r="E10" i="1"/>
  <c r="E50" i="1" l="1"/>
  <c r="F10" i="1"/>
  <c r="F50" i="1" s="1"/>
</calcChain>
</file>

<file path=xl/sharedStrings.xml><?xml version="1.0" encoding="utf-8"?>
<sst xmlns="http://schemas.openxmlformats.org/spreadsheetml/2006/main" count="113" uniqueCount="108">
  <si>
    <t>PREFEITURA MUNICIPAL DE BOA VISTA</t>
  </si>
  <si>
    <t>REGIME DE PREVIDÊNCIA SOCIAL DOS SERVIDORES PÚBLICOS DO MUNICÍPIO DE BOA VISTA - PRESSEM</t>
  </si>
  <si>
    <t>Composição da Carteira de Investimentos - SETEMBRO/2023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</si>
  <si>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</si>
  <si>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</si>
  <si>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</si>
  <si>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</si>
  <si>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</si>
  <si>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</si>
  <si>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</si>
  <si>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</si>
  <si>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</si>
  <si>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</si>
  <si>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</si>
  <si>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</si>
  <si>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</si>
  <si>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</si>
  <si>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</si>
  <si>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</si>
  <si>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</si>
  <si>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</si>
  <si>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</si>
  <si>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</si>
  <si>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</si>
  <si>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</si>
  <si>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</si>
  <si>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</si>
  <si>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</si>
  <si>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</si>
  <si>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</si>
  <si>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</si>
  <si>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</si>
  <si>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</si>
  <si>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</si>
  <si>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</si>
  <si>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</si>
  <si>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</si>
  <si>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</si>
  <si>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</si>
  <si>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</si>
  <si>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</si>
  <si>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</si>
  <si>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</si>
  <si>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</si>
  <si>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</si>
  <si>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</si>
  <si>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</si>
  <si>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</si>
  <si>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</si>
  <si>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</si>
  <si>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</si>
  <si>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</si>
  <si>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</si>
  <si>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</si>
  <si>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</si>
  <si>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</si>
  <si>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</si>
  <si>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</si>
  <si>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</si>
  <si>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</si>
  <si>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</si>
  <si>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</si>
  <si>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</si>
  <si>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</si>
  <si>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</si>
  <si>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</si>
  <si>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</si>
  <si>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</si>
  <si>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</si>
  <si>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</si>
  <si>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</si>
  <si>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</si>
  <si>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</si>
  <si>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</si>
  <si>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</si>
  <si>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</si>
  <si>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</si>
  <si>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</si>
  <si>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</si>
  <si>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</si>
  <si>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</si>
  <si>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</si>
  <si>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</si>
  <si>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</si>
  <si>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</si>
  <si>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</si>
  <si>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</si>
  <si>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</si>
  <si>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</si>
  <si>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</si>
  <si>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</si>
  <si>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</si>
  <si>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</si>
  <si>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</si>
  <si>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03.399.411/0001-90</t>
  </si>
  <si>
    <t>0522/432917-1</t>
  </si>
  <si>
    <t>BRADESCO FI RF REFERENCIADO DI PREMIUM</t>
  </si>
  <si>
    <t>SALDO TOTAL</t>
  </si>
  <si>
    <t>Elaborado  por:</t>
  </si>
  <si>
    <t>Boa Vista, 16 de outubro 2023.</t>
  </si>
  <si>
    <t>(Assinatura eletrônica)</t>
  </si>
  <si>
    <t>Odete Costa</t>
  </si>
  <si>
    <t>Anna Carolina Vieira de Siqueira e Silva</t>
  </si>
  <si>
    <t>Agente Municipal</t>
  </si>
  <si>
    <t xml:space="preserve">Diretora de Administração e Finanças 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</si>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</sst>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7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65" fontId="3" fillId="2" borderId="2" xfId="0" applyNumberFormat="1" applyFont="1" applyFill="1" applyBorder="1" applyAlignment="1">
      <alignment horizontal="center" vertical="center" wrapText="1"/>
    </xf>
    <xf numFmtId="167" fontId="10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168" fontId="0" fillId="2" borderId="2" xfId="0" applyNumberForma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7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wrapText="1"/>
    </xf>
    <xf numFmtId="4" fontId="4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8" fontId="4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7" fontId="8" fillId="0" borderId="0" xfId="0" applyNumberFormat="1" applyFont="1" applyAlignment="1">
      <alignment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wrapText="1"/>
    </xf>
    <xf numFmtId="165" fontId="0" fillId="4" borderId="4" xfId="2" applyNumberFormat="1" applyFont="1" applyFill="1" applyBorder="1" applyAlignment="1">
      <alignment horizontal="center" vertical="center" wrapText="1"/>
    </xf>
    <xf numFmtId="165" fontId="7" fillId="4" borderId="6" xfId="2" applyNumberFormat="1" applyFont="1" applyFill="1" applyBorder="1" applyAlignment="1">
      <alignment horizontal="center" vertical="center" wrapText="1"/>
    </xf>
    <xf numFmtId="165" fontId="7" fillId="4" borderId="4" xfId="2" applyNumberFormat="1" applyFont="1" applyFill="1" applyBorder="1" applyAlignment="1">
      <alignment horizontal="center" vertical="center" wrapText="1"/>
    </xf>
    <xf numFmtId="4" fontId="7" fillId="4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0" fillId="4" borderId="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wrapText="1"/>
    </xf>
    <xf numFmtId="165" fontId="7" fillId="4" borderId="7" xfId="2" applyNumberFormat="1" applyFont="1" applyFill="1" applyBorder="1" applyAlignment="1">
      <alignment horizontal="center" vertical="center" wrapText="1"/>
    </xf>
    <xf numFmtId="4" fontId="7" fillId="4" borderId="7" xfId="1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wrapText="1"/>
    </xf>
    <xf numFmtId="0" fontId="4" fillId="4" borderId="0" xfId="1" applyNumberFormat="1" applyFont="1" applyFill="1" applyBorder="1" applyAlignment="1">
      <alignment wrapText="1"/>
    </xf>
    <xf numFmtId="4" fontId="2" fillId="4" borderId="7" xfId="1" applyNumberFormat="1" applyFont="1" applyFill="1" applyBorder="1" applyAlignment="1">
      <alignment horizontal="center" vertical="center" wrapText="1"/>
    </xf>
    <xf numFmtId="166" fontId="4" fillId="4" borderId="0" xfId="1" applyNumberFormat="1" applyFont="1" applyFill="1" applyBorder="1" applyAlignment="1">
      <alignment wrapText="1"/>
    </xf>
    <xf numFmtId="165" fontId="7" fillId="4" borderId="10" xfId="2" applyNumberFormat="1" applyFont="1" applyFill="1" applyBorder="1" applyAlignment="1">
      <alignment horizontal="center" vertical="center" wrapText="1"/>
    </xf>
    <xf numFmtId="167" fontId="4" fillId="4" borderId="0" xfId="0" applyNumberFormat="1" applyFont="1" applyFill="1" applyAlignment="1">
      <alignment wrapText="1"/>
    </xf>
    <xf numFmtId="0" fontId="4" fillId="4" borderId="0" xfId="0" applyFont="1" applyFill="1" applyAlignment="1">
      <alignment horizontal="center" vertical="center" wrapText="1"/>
    </xf>
    <xf numFmtId="168" fontId="8" fillId="4" borderId="0" xfId="0" applyNumberFormat="1" applyFont="1" applyFill="1" applyAlignment="1">
      <alignment horizontal="center" vertical="center" wrapText="1"/>
    </xf>
    <xf numFmtId="167" fontId="4" fillId="4" borderId="0" xfId="0" applyNumberFormat="1" applyFont="1" applyFill="1" applyAlignment="1">
      <alignment horizontal="center" wrapText="1"/>
    </xf>
    <xf numFmtId="0" fontId="7" fillId="4" borderId="9" xfId="0" applyFont="1" applyFill="1" applyBorder="1" applyAlignment="1">
      <alignment horizontal="left" vertical="center" wrapText="1"/>
    </xf>
    <xf numFmtId="168" fontId="7" fillId="4" borderId="10" xfId="2" applyNumberFormat="1" applyFont="1" applyFill="1" applyBorder="1" applyAlignment="1">
      <alignment horizontal="center" vertical="center" wrapText="1"/>
    </xf>
    <xf numFmtId="4" fontId="1" fillId="4" borderId="7" xfId="1" applyNumberFormat="1" applyFont="1" applyFill="1" applyBorder="1" applyAlignment="1">
      <alignment horizontal="center" vertical="center" wrapText="1"/>
    </xf>
    <xf numFmtId="43" fontId="4" fillId="4" borderId="0" xfId="1" applyFont="1" applyFill="1" applyBorder="1" applyAlignment="1">
      <alignment vertical="center" wrapText="1"/>
    </xf>
    <xf numFmtId="43" fontId="8" fillId="4" borderId="0" xfId="1" applyFont="1" applyFill="1" applyBorder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8" fontId="7" fillId="4" borderId="7" xfId="2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 applyAlignment="1">
      <alignment wrapText="1"/>
    </xf>
    <xf numFmtId="0" fontId="8" fillId="4" borderId="0" xfId="0" applyFont="1" applyFill="1" applyAlignment="1">
      <alignment wrapText="1"/>
    </xf>
    <xf numFmtId="0" fontId="4" fillId="4" borderId="0" xfId="0" applyFont="1" applyFill="1" applyAlignment="1">
      <alignment horizontal="center" wrapText="1"/>
    </xf>
    <xf numFmtId="168" fontId="4" fillId="4" borderId="0" xfId="0" applyNumberFormat="1" applyFont="1" applyFill="1" applyAlignment="1">
      <alignment horizontal="center" vertical="center" wrapText="1"/>
    </xf>
    <xf numFmtId="165" fontId="0" fillId="4" borderId="12" xfId="2" applyNumberFormat="1" applyFont="1" applyFill="1" applyBorder="1" applyAlignment="1">
      <alignment horizontal="center" vertical="center" wrapText="1"/>
    </xf>
    <xf numFmtId="165" fontId="7" fillId="4" borderId="12" xfId="2" applyNumberFormat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165" fontId="0" fillId="4" borderId="13" xfId="2" applyNumberFormat="1" applyFont="1" applyFill="1" applyBorder="1" applyAlignment="1">
      <alignment horizontal="center" vertical="center" wrapText="1"/>
    </xf>
    <xf numFmtId="4" fontId="1" fillId="4" borderId="13" xfId="1" applyNumberFormat="1" applyFont="1" applyFill="1" applyBorder="1" applyAlignment="1">
      <alignment horizontal="center" vertical="center" wrapText="1"/>
    </xf>
    <xf numFmtId="165" fontId="0" fillId="4" borderId="7" xfId="2" applyNumberFormat="1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168" fontId="4" fillId="4" borderId="0" xfId="0" applyNumberFormat="1" applyFont="1" applyFill="1" applyAlignment="1">
      <alignment horizontal="center" wrapText="1"/>
    </xf>
    <xf numFmtId="168" fontId="7" fillId="4" borderId="7" xfId="1" applyNumberFormat="1" applyFont="1" applyFill="1" applyBorder="1" applyAlignment="1">
      <alignment horizontal="center" vertical="center" wrapText="1"/>
    </xf>
    <xf numFmtId="165" fontId="2" fillId="4" borderId="7" xfId="2" applyNumberFormat="1" applyFont="1" applyFill="1" applyBorder="1" applyAlignment="1">
      <alignment horizontal="center" vertical="center" wrapText="1"/>
    </xf>
    <xf numFmtId="168" fontId="4" fillId="4" borderId="0" xfId="0" applyNumberFormat="1" applyFont="1" applyFill="1" applyAlignment="1">
      <alignment horizontal="left" wrapText="1"/>
    </xf>
    <xf numFmtId="0" fontId="9" fillId="4" borderId="0" xfId="0" applyFont="1" applyFill="1" applyAlignment="1">
      <alignment wrapText="1"/>
    </xf>
    <xf numFmtId="168" fontId="4" fillId="4" borderId="0" xfId="0" applyNumberFormat="1" applyFont="1" applyFill="1" applyAlignment="1">
      <alignment vertical="center" wrapText="1"/>
    </xf>
    <xf numFmtId="43" fontId="8" fillId="4" borderId="0" xfId="1" applyFont="1" applyFill="1" applyBorder="1" applyAlignment="1">
      <alignment wrapText="1"/>
    </xf>
    <xf numFmtId="0" fontId="7" fillId="4" borderId="15" xfId="0" applyFont="1" applyFill="1" applyBorder="1" applyAlignment="1">
      <alignment horizontal="left" vertical="center" wrapText="1"/>
    </xf>
    <xf numFmtId="43" fontId="4" fillId="4" borderId="0" xfId="1" applyFont="1" applyFill="1" applyBorder="1" applyAlignment="1">
      <alignment wrapText="1"/>
    </xf>
    <xf numFmtId="0" fontId="7" fillId="4" borderId="16" xfId="0" applyFont="1" applyFill="1" applyBorder="1" applyAlignment="1">
      <alignment horizontal="left" vertical="center" wrapText="1"/>
    </xf>
    <xf numFmtId="165" fontId="0" fillId="4" borderId="10" xfId="2" applyNumberFormat="1" applyFont="1" applyFill="1" applyBorder="1" applyAlignment="1">
      <alignment horizontal="center" vertical="center" wrapText="1"/>
    </xf>
    <xf numFmtId="4" fontId="7" fillId="4" borderId="10" xfId="1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165" fontId="7" fillId="4" borderId="18" xfId="2" applyNumberFormat="1" applyFont="1" applyFill="1" applyBorder="1" applyAlignment="1">
      <alignment horizontal="center" vertical="center" wrapText="1"/>
    </xf>
    <xf numFmtId="165" fontId="7" fillId="4" borderId="13" xfId="2" applyNumberFormat="1" applyFont="1" applyFill="1" applyBorder="1" applyAlignment="1">
      <alignment horizontal="center" vertical="center" wrapText="1"/>
    </xf>
    <xf numFmtId="4" fontId="7" fillId="4" borderId="17" xfId="1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4" fontId="7" fillId="4" borderId="15" xfId="1" applyNumberFormat="1" applyFont="1" applyFill="1" applyBorder="1" applyAlignment="1">
      <alignment horizontal="center" vertical="center" wrapText="1"/>
    </xf>
    <xf numFmtId="165" fontId="7" fillId="4" borderId="19" xfId="2" applyNumberFormat="1" applyFont="1" applyFill="1" applyBorder="1" applyAlignment="1">
      <alignment horizontal="center" vertical="center" wrapText="1"/>
    </xf>
    <xf numFmtId="165" fontId="7" fillId="4" borderId="7" xfId="2" applyNumberFormat="1" applyFont="1" applyFill="1" applyBorder="1" applyAlignment="1">
      <alignment horizontal="center" vertical="top" wrapText="1"/>
    </xf>
    <xf numFmtId="168" fontId="7" fillId="4" borderId="4" xfId="0" applyNumberFormat="1" applyFont="1" applyFill="1" applyBorder="1" applyAlignment="1">
      <alignment horizontal="center" vertical="center" wrapText="1"/>
    </xf>
    <xf numFmtId="168" fontId="7" fillId="4" borderId="7" xfId="0" applyNumberFormat="1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left" vertical="center" wrapText="1"/>
    </xf>
    <xf numFmtId="168" fontId="7" fillId="4" borderId="11" xfId="0" applyNumberFormat="1" applyFont="1" applyFill="1" applyBorder="1" applyAlignment="1">
      <alignment horizontal="center" vertical="center" wrapText="1"/>
    </xf>
    <xf numFmtId="169" fontId="4" fillId="4" borderId="0" xfId="0" applyNumberFormat="1" applyFont="1" applyFill="1" applyAlignment="1">
      <alignment horizontal="center" wrapText="1"/>
    </xf>
    <xf numFmtId="0" fontId="0" fillId="4" borderId="11" xfId="0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left" vertical="center" wrapText="1"/>
    </xf>
    <xf numFmtId="165" fontId="7" fillId="4" borderId="11" xfId="2" applyNumberFormat="1" applyFont="1" applyFill="1" applyBorder="1" applyAlignment="1">
      <alignment horizontal="center" vertical="center" wrapText="1"/>
    </xf>
    <xf numFmtId="4" fontId="7" fillId="4" borderId="1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3" fillId="0" borderId="25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165" fontId="0" fillId="4" borderId="11" xfId="2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left" vertical="center" wrapText="1"/>
    </xf>
    <xf numFmtId="165" fontId="7" fillId="4" borderId="21" xfId="2" applyNumberFormat="1" applyFont="1" applyFill="1" applyBorder="1" applyAlignment="1">
      <alignment horizontal="center" vertical="center" wrapText="1"/>
    </xf>
    <xf numFmtId="165" fontId="7" fillId="4" borderId="11" xfId="2" applyNumberFormat="1" applyFont="1" applyFill="1" applyBorder="1" applyAlignment="1">
      <alignment horizontal="center" vertical="top" wrapText="1"/>
    </xf>
    <xf numFmtId="4" fontId="7" fillId="4" borderId="22" xfId="1" applyNumberFormat="1" applyFont="1" applyFill="1" applyBorder="1" applyAlignment="1">
      <alignment horizontal="center" vertical="center" wrapText="1"/>
    </xf>
    <xf numFmtId="168" fontId="6" fillId="4" borderId="0" xfId="0" applyNumberFormat="1" applyFont="1" applyFill="1" applyAlignment="1">
      <alignment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3667126</xdr:colOff>
      <xdr:row>1</xdr:row>
      <xdr:rowOff>66675</xdr:rowOff>
    </xdr:from>
    <xdr:to>
      <xdr:col>4</xdr:col>
      <xdr:colOff>180975</xdr:colOff>
      <xdr:row>1</xdr:row>
      <xdr:rowOff>781050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6ED586F5-C934-451A-8E5D-D7F74A18D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1" y="66675"/>
          <a:ext cx="79057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.xlsx" TargetMode="External"/><Relationship Id="rId1" Type="http://schemas.openxmlformats.org/officeDocument/2006/relationships/externalLinkPath" Target="file:///\\serverpressem\DAF%20-%20Diretoria%20de%20Administra&#231;&#227;o%20e%20Finan&#231;as\DAFI%20-%20ODETE\COMPOSI&#199;&#195;O%20DA%20CARTEIRA%20DE%20INVESTIMENTOS%20JAN%20A%20DEZ-%202023\Composi&#231;&#227;o%20da%20Carteira%20de%20Investimentos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da Cart. Jan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F12">
            <v>105622676.23</v>
          </cell>
        </row>
        <row r="13">
          <cell r="F13">
            <v>17884522.860000003</v>
          </cell>
        </row>
        <row r="14">
          <cell r="F14">
            <v>76499967.149999976</v>
          </cell>
        </row>
        <row r="15">
          <cell r="F15">
            <v>14844751.689999998</v>
          </cell>
        </row>
        <row r="16">
          <cell r="F16">
            <v>39732634.429999985</v>
          </cell>
        </row>
        <row r="17">
          <cell r="F17">
            <v>120518774.17999999</v>
          </cell>
        </row>
        <row r="18">
          <cell r="F18">
            <v>55718.750000002678</v>
          </cell>
        </row>
        <row r="19">
          <cell r="F19">
            <v>210152429.36000004</v>
          </cell>
        </row>
        <row r="20">
          <cell r="F20">
            <v>13635087.339999998</v>
          </cell>
        </row>
        <row r="21">
          <cell r="F21">
            <v>1126190.93</v>
          </cell>
        </row>
        <row r="22">
          <cell r="F22">
            <v>4759548.9000000022</v>
          </cell>
        </row>
        <row r="23">
          <cell r="F23">
            <v>53935438.270000003</v>
          </cell>
        </row>
        <row r="24">
          <cell r="F24">
            <v>18651105.909999996</v>
          </cell>
        </row>
        <row r="25">
          <cell r="F25">
            <v>16687040.180000002</v>
          </cell>
        </row>
        <row r="26">
          <cell r="F26">
            <v>0.30999999999980865</v>
          </cell>
        </row>
        <row r="27">
          <cell r="F27">
            <v>32762449.659999996</v>
          </cell>
        </row>
        <row r="28">
          <cell r="F28">
            <v>12220412.350000001</v>
          </cell>
        </row>
        <row r="29">
          <cell r="F29">
            <v>8149234.410000002</v>
          </cell>
        </row>
        <row r="30">
          <cell r="F30">
            <v>50474228.720000006</v>
          </cell>
        </row>
        <row r="31">
          <cell r="F31">
            <v>19313835.379999999</v>
          </cell>
        </row>
        <row r="32">
          <cell r="F32">
            <v>61753541.080000006</v>
          </cell>
        </row>
        <row r="33">
          <cell r="F33">
            <v>10806633.489999996</v>
          </cell>
        </row>
        <row r="34">
          <cell r="F34">
            <v>9746292.709999999</v>
          </cell>
        </row>
        <row r="35">
          <cell r="F35">
            <v>22221034.609999992</v>
          </cell>
        </row>
        <row r="36">
          <cell r="F36">
            <v>21919956.709999997</v>
          </cell>
        </row>
        <row r="37">
          <cell r="F37">
            <v>16544742.880000001</v>
          </cell>
        </row>
        <row r="38">
          <cell r="F38">
            <v>13574363.039999999</v>
          </cell>
        </row>
        <row r="39">
          <cell r="F39">
            <v>41228749.769999988</v>
          </cell>
        </row>
        <row r="41">
          <cell r="F41">
            <v>6082769.5900000008</v>
          </cell>
        </row>
        <row r="42">
          <cell r="F42">
            <v>13545155.729999999</v>
          </cell>
        </row>
        <row r="43">
          <cell r="F43">
            <v>588836.87000000011</v>
          </cell>
        </row>
        <row r="44">
          <cell r="F44">
            <v>6580359.709999999</v>
          </cell>
        </row>
        <row r="45">
          <cell r="F45">
            <v>2973531.3099999996</v>
          </cell>
        </row>
        <row r="46">
          <cell r="F46">
            <v>9205532.0299999993</v>
          </cell>
        </row>
        <row r="47">
          <cell r="F47">
            <v>9621843.3800000027</v>
          </cell>
        </row>
        <row r="48">
          <cell r="F48">
            <v>5705049.9400000004</v>
          </cell>
        </row>
        <row r="49">
          <cell r="F49">
            <v>29565648.920000002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00DE-10D7-48A1-A7D6-C319945C62AC}">
  <dimension ref="A1:M78"/>
  <sheetViews>
    <sheetView tabSelected="1" topLeftCell="A14" workbookViewId="0">
      <selection activeCell="A43" sqref="A43:XFD43"/>
    </sheetView>
  </sheetViews>
  <sheetFormatPr defaultColWidth="9.140625" defaultRowHeight="12.75" x14ac:dyDescent="0.2"/>
  <cols>
    <col min="1" max="1" width="9.42578125" style="1" customWidth="1"/>
    <col min="2" max="2" width="22.5703125" style="1" customWidth="1"/>
    <col min="3" max="3" width="20.140625" style="1" customWidth="1"/>
    <col min="4" max="4" width="64.140625" style="1" customWidth="1"/>
    <col min="5" max="5" width="20.5703125" style="1" customWidth="1"/>
    <col min="6" max="6" width="20.140625" style="1" customWidth="1"/>
    <col min="7" max="7" width="19.42578125" style="1" customWidth="1"/>
    <col min="8" max="8" width="19.285156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hidden="1" customHeight="1" x14ac:dyDescent="0.2"/>
    <row r="2" spans="2:13" ht="62.25" customHeight="1" x14ac:dyDescent="0.2">
      <c r="E2" s="2"/>
      <c r="F2" s="2"/>
    </row>
    <row r="3" spans="2:13" ht="11.25" customHeight="1" x14ac:dyDescent="0.25">
      <c r="B3" s="114" t="s">
        <v>0</v>
      </c>
      <c r="C3" s="114"/>
      <c r="D3" s="114"/>
      <c r="E3" s="114"/>
      <c r="F3" s="114"/>
      <c r="G3" s="114"/>
      <c r="H3" s="114"/>
      <c r="I3" s="114"/>
    </row>
    <row r="4" spans="2:13" ht="11.25" customHeight="1" x14ac:dyDescent="0.2">
      <c r="B4" s="115" t="s">
        <v>1</v>
      </c>
      <c r="C4" s="115"/>
      <c r="D4" s="115"/>
      <c r="E4" s="115"/>
      <c r="F4" s="115"/>
      <c r="G4" s="115"/>
      <c r="H4" s="115"/>
      <c r="I4" s="115"/>
    </row>
    <row r="5" spans="2:13" ht="9.75" customHeight="1" x14ac:dyDescent="0.2">
      <c r="B5" s="2"/>
      <c r="C5" s="2"/>
      <c r="D5" s="2"/>
      <c r="E5" s="2"/>
      <c r="F5" s="2"/>
      <c r="G5" s="2"/>
      <c r="H5" s="2"/>
      <c r="I5" s="2"/>
    </row>
    <row r="6" spans="2:13" ht="12.75" customHeight="1" x14ac:dyDescent="0.2">
      <c r="B6" s="116" t="s">
        <v>2</v>
      </c>
      <c r="C6" s="116"/>
      <c r="D6" s="116"/>
      <c r="E6" s="116"/>
      <c r="F6" s="116"/>
      <c r="G6" s="116"/>
      <c r="H6" s="116"/>
      <c r="I6" s="116"/>
    </row>
    <row r="7" spans="2:13" ht="7.5" customHeight="1" x14ac:dyDescent="0.2">
      <c r="B7" s="116"/>
      <c r="C7" s="116"/>
      <c r="D7" s="116"/>
      <c r="E7" s="116"/>
      <c r="F7" s="116"/>
      <c r="G7" s="116"/>
      <c r="H7" s="116"/>
      <c r="I7" s="116"/>
    </row>
    <row r="8" spans="2:13" ht="12" customHeight="1" thickBot="1" x14ac:dyDescent="0.25">
      <c r="B8" s="3"/>
      <c r="C8" s="3"/>
      <c r="D8" s="3"/>
      <c r="E8" s="3"/>
      <c r="F8" s="3"/>
      <c r="G8" s="3"/>
      <c r="H8" s="3"/>
      <c r="I8" s="3"/>
    </row>
    <row r="9" spans="2:13" ht="13.5" customHeight="1" thickBot="1" x14ac:dyDescent="0.25">
      <c r="B9" s="4" t="s">
        <v>3</v>
      </c>
      <c r="C9" s="4" t="s">
        <v>4</v>
      </c>
      <c r="D9" s="5" t="s">
        <v>5</v>
      </c>
      <c r="E9" s="4" t="s">
        <v>6</v>
      </c>
      <c r="F9" s="5" t="s">
        <v>7</v>
      </c>
      <c r="G9" s="4" t="s">
        <v>8</v>
      </c>
      <c r="H9" s="4" t="s">
        <v>9</v>
      </c>
      <c r="I9" s="4" t="s">
        <v>10</v>
      </c>
    </row>
    <row r="10" spans="2:13" s="39" customFormat="1" ht="13.5" customHeight="1" x14ac:dyDescent="0.2">
      <c r="B10" s="33" t="s">
        <v>11</v>
      </c>
      <c r="C10" s="117" t="s">
        <v>12</v>
      </c>
      <c r="D10" s="34" t="s">
        <v>13</v>
      </c>
      <c r="E10" s="35">
        <f>'[1]agosto-2023'!F12</f>
        <v>105622676.23</v>
      </c>
      <c r="F10" s="36">
        <f>E10+G10+H10+I10</f>
        <v>105740077.5</v>
      </c>
      <c r="G10" s="37">
        <v>0</v>
      </c>
      <c r="H10" s="37">
        <v>0</v>
      </c>
      <c r="I10" s="38">
        <v>117401.27</v>
      </c>
    </row>
    <row r="11" spans="2:13" s="39" customFormat="1" ht="12.75" customHeight="1" x14ac:dyDescent="0.2">
      <c r="B11" s="40" t="s">
        <v>14</v>
      </c>
      <c r="C11" s="118"/>
      <c r="D11" s="41" t="s">
        <v>15</v>
      </c>
      <c r="E11" s="35">
        <f>'[1]agosto-2023'!F13</f>
        <v>17884522.860000003</v>
      </c>
      <c r="F11" s="36">
        <f t="shared" ref="F11:F49" si="0">E11+G11+H11+I11</f>
        <v>17909498.390000004</v>
      </c>
      <c r="G11" s="42">
        <v>0</v>
      </c>
      <c r="H11" s="42">
        <v>0</v>
      </c>
      <c r="I11" s="43">
        <v>24975.53</v>
      </c>
      <c r="J11" s="44"/>
      <c r="K11" s="45"/>
    </row>
    <row r="12" spans="2:13" s="39" customFormat="1" ht="13.5" customHeight="1" x14ac:dyDescent="0.2">
      <c r="B12" s="40" t="s">
        <v>16</v>
      </c>
      <c r="C12" s="118"/>
      <c r="D12" s="41" t="s">
        <v>17</v>
      </c>
      <c r="E12" s="35">
        <f>'[1]agosto-2023'!F14</f>
        <v>76499967.149999976</v>
      </c>
      <c r="F12" s="36">
        <f t="shared" si="0"/>
        <v>75758760.719999969</v>
      </c>
      <c r="G12" s="42">
        <v>0</v>
      </c>
      <c r="H12" s="42">
        <v>0</v>
      </c>
      <c r="I12" s="46">
        <v>-741206.43</v>
      </c>
      <c r="J12" s="47"/>
    </row>
    <row r="13" spans="2:13" s="39" customFormat="1" ht="14.25" customHeight="1" x14ac:dyDescent="0.2">
      <c r="B13" s="40" t="s">
        <v>18</v>
      </c>
      <c r="C13" s="118"/>
      <c r="D13" s="41" t="s">
        <v>19</v>
      </c>
      <c r="E13" s="35">
        <f>'[1]agosto-2023'!F15</f>
        <v>14844751.689999998</v>
      </c>
      <c r="F13" s="36">
        <f t="shared" si="0"/>
        <v>14978968.479999997</v>
      </c>
      <c r="G13" s="48">
        <v>0</v>
      </c>
      <c r="H13" s="48">
        <v>0</v>
      </c>
      <c r="I13" s="43">
        <v>134216.79</v>
      </c>
      <c r="J13" s="49"/>
      <c r="K13" s="45"/>
      <c r="L13" s="49"/>
      <c r="M13" s="50"/>
    </row>
    <row r="14" spans="2:13" s="39" customFormat="1" ht="13.5" customHeight="1" x14ac:dyDescent="0.2">
      <c r="B14" s="40" t="s">
        <v>20</v>
      </c>
      <c r="C14" s="118"/>
      <c r="D14" s="41" t="s">
        <v>21</v>
      </c>
      <c r="E14" s="35">
        <f>'[1]agosto-2023'!F16</f>
        <v>39732634.429999985</v>
      </c>
      <c r="F14" s="36">
        <f t="shared" si="0"/>
        <v>38955629.959999986</v>
      </c>
      <c r="G14" s="42">
        <v>0</v>
      </c>
      <c r="H14" s="42">
        <v>0</v>
      </c>
      <c r="I14" s="46">
        <v>-777004.47</v>
      </c>
      <c r="J14" s="51"/>
      <c r="L14" s="49"/>
      <c r="M14" s="52"/>
    </row>
    <row r="15" spans="2:13" s="39" customFormat="1" ht="13.5" customHeight="1" x14ac:dyDescent="0.2">
      <c r="B15" s="40" t="s">
        <v>22</v>
      </c>
      <c r="C15" s="118"/>
      <c r="D15" s="53" t="s">
        <v>23</v>
      </c>
      <c r="E15" s="35">
        <f>'[1]agosto-2023'!F17</f>
        <v>120518774.17999999</v>
      </c>
      <c r="F15" s="36">
        <f t="shared" si="0"/>
        <v>120773913.72</v>
      </c>
      <c r="G15" s="42">
        <v>0</v>
      </c>
      <c r="H15" s="42">
        <v>0</v>
      </c>
      <c r="I15" s="43">
        <v>255139.54</v>
      </c>
      <c r="L15" s="50"/>
    </row>
    <row r="16" spans="2:13" s="39" customFormat="1" ht="13.5" customHeight="1" x14ac:dyDescent="0.2">
      <c r="B16" s="40" t="s">
        <v>24</v>
      </c>
      <c r="C16" s="118"/>
      <c r="D16" s="53" t="s">
        <v>25</v>
      </c>
      <c r="E16" s="35">
        <f>'[1]agosto-2023'!F18</f>
        <v>55718.750000002678</v>
      </c>
      <c r="F16" s="36">
        <f t="shared" si="0"/>
        <v>3537441.3300000029</v>
      </c>
      <c r="G16" s="48">
        <v>7078397.79</v>
      </c>
      <c r="H16" s="54">
        <v>-3642042.57</v>
      </c>
      <c r="I16" s="55">
        <v>45367.360000000001</v>
      </c>
      <c r="L16" s="56"/>
      <c r="M16" s="50"/>
    </row>
    <row r="17" spans="2:13" s="39" customFormat="1" ht="13.5" customHeight="1" x14ac:dyDescent="0.2">
      <c r="B17" s="40" t="s">
        <v>26</v>
      </c>
      <c r="C17" s="118"/>
      <c r="D17" s="53" t="s">
        <v>27</v>
      </c>
      <c r="E17" s="35">
        <f>'[1]agosto-2023'!F19</f>
        <v>210152429.36000004</v>
      </c>
      <c r="F17" s="36">
        <f t="shared" si="0"/>
        <v>212190870.14000005</v>
      </c>
      <c r="G17" s="42">
        <v>0</v>
      </c>
      <c r="H17" s="42">
        <v>0</v>
      </c>
      <c r="I17" s="55">
        <v>2038440.78</v>
      </c>
      <c r="J17" s="49"/>
      <c r="K17" s="45"/>
      <c r="L17" s="57"/>
      <c r="M17" s="50"/>
    </row>
    <row r="18" spans="2:13" s="39" customFormat="1" ht="13.5" customHeight="1" x14ac:dyDescent="0.2">
      <c r="B18" s="40" t="s">
        <v>28</v>
      </c>
      <c r="C18" s="118"/>
      <c r="D18" s="53" t="s">
        <v>29</v>
      </c>
      <c r="E18" s="35">
        <f>'[1]agosto-2023'!F20</f>
        <v>13635087.339999998</v>
      </c>
      <c r="F18" s="36">
        <f t="shared" si="0"/>
        <v>13711461.019999998</v>
      </c>
      <c r="G18" s="42">
        <v>0</v>
      </c>
      <c r="H18" s="42">
        <v>0</v>
      </c>
      <c r="I18" s="43">
        <v>76373.679999999993</v>
      </c>
      <c r="L18" s="49"/>
      <c r="M18" s="58"/>
    </row>
    <row r="19" spans="2:13" s="39" customFormat="1" ht="13.5" customHeight="1" thickBot="1" x14ac:dyDescent="0.25">
      <c r="B19" s="40" t="s">
        <v>30</v>
      </c>
      <c r="C19" s="118"/>
      <c r="D19" s="53" t="s">
        <v>31</v>
      </c>
      <c r="E19" s="35">
        <f>'[1]agosto-2023'!F21</f>
        <v>1126190.93</v>
      </c>
      <c r="F19" s="36">
        <f t="shared" si="0"/>
        <v>1136923.42</v>
      </c>
      <c r="G19" s="48">
        <v>0</v>
      </c>
      <c r="H19" s="48">
        <v>0</v>
      </c>
      <c r="I19" s="55">
        <v>10732.49</v>
      </c>
      <c r="L19" s="49"/>
      <c r="M19" s="50"/>
    </row>
    <row r="20" spans="2:13" s="39" customFormat="1" ht="14.25" customHeight="1" thickBot="1" x14ac:dyDescent="0.25">
      <c r="B20" s="40" t="s">
        <v>18</v>
      </c>
      <c r="C20" s="59" t="s">
        <v>32</v>
      </c>
      <c r="D20" s="53" t="s">
        <v>33</v>
      </c>
      <c r="E20" s="35">
        <f>'[1]agosto-2023'!F22</f>
        <v>4759548.9000000022</v>
      </c>
      <c r="F20" s="36">
        <f>E20+G20+H20+I20</f>
        <v>4593295.5900000017</v>
      </c>
      <c r="G20" s="42">
        <v>13060.26</v>
      </c>
      <c r="H20" s="60">
        <v>-221658.41</v>
      </c>
      <c r="I20" s="43">
        <v>42344.84</v>
      </c>
      <c r="L20" s="61"/>
    </row>
    <row r="21" spans="2:13" s="39" customFormat="1" ht="13.5" customHeight="1" x14ac:dyDescent="0.2">
      <c r="B21" s="40" t="s">
        <v>34</v>
      </c>
      <c r="C21" s="118" t="s">
        <v>12</v>
      </c>
      <c r="D21" s="53" t="s">
        <v>35</v>
      </c>
      <c r="E21" s="35">
        <f>'[1]agosto-2023'!F23</f>
        <v>53935438.270000003</v>
      </c>
      <c r="F21" s="36">
        <f t="shared" si="0"/>
        <v>54422043.350000001</v>
      </c>
      <c r="G21" s="42">
        <v>0</v>
      </c>
      <c r="H21" s="42">
        <v>0</v>
      </c>
      <c r="I21" s="43">
        <v>486605.08</v>
      </c>
      <c r="K21" s="62"/>
      <c r="L21" s="49"/>
    </row>
    <row r="22" spans="2:13" s="39" customFormat="1" ht="13.5" customHeight="1" x14ac:dyDescent="0.2">
      <c r="B22" s="40" t="s">
        <v>36</v>
      </c>
      <c r="C22" s="118"/>
      <c r="D22" s="53" t="s">
        <v>37</v>
      </c>
      <c r="E22" s="35">
        <f>'[1]agosto-2023'!F24</f>
        <v>18651105.909999996</v>
      </c>
      <c r="F22" s="36">
        <f t="shared" si="0"/>
        <v>18806544.249999996</v>
      </c>
      <c r="G22" s="48">
        <v>0</v>
      </c>
      <c r="H22" s="48">
        <v>0</v>
      </c>
      <c r="I22" s="43">
        <v>155438.34</v>
      </c>
      <c r="L22" s="49"/>
    </row>
    <row r="23" spans="2:13" s="39" customFormat="1" ht="13.5" customHeight="1" thickBot="1" x14ac:dyDescent="0.25">
      <c r="B23" s="40" t="s">
        <v>38</v>
      </c>
      <c r="C23" s="118"/>
      <c r="D23" s="53" t="s">
        <v>39</v>
      </c>
      <c r="E23" s="35">
        <f>'[1]agosto-2023'!F25</f>
        <v>16687040.180000002</v>
      </c>
      <c r="F23" s="36">
        <f t="shared" si="0"/>
        <v>16730271.940000001</v>
      </c>
      <c r="G23" s="42">
        <v>0</v>
      </c>
      <c r="H23" s="42">
        <v>0</v>
      </c>
      <c r="I23" s="43">
        <v>43231.76</v>
      </c>
      <c r="J23" s="51"/>
      <c r="K23" s="63"/>
    </row>
    <row r="24" spans="2:13" s="39" customFormat="1" ht="13.5" customHeight="1" thickBot="1" x14ac:dyDescent="0.25">
      <c r="B24" s="40" t="s">
        <v>24</v>
      </c>
      <c r="C24" s="59" t="s">
        <v>40</v>
      </c>
      <c r="D24" s="53" t="s">
        <v>41</v>
      </c>
      <c r="E24" s="35">
        <f>'[1]agosto-2023'!F26</f>
        <v>0.30999999999980865</v>
      </c>
      <c r="F24" s="36">
        <f t="shared" si="0"/>
        <v>4021.79</v>
      </c>
      <c r="G24" s="42">
        <v>4000</v>
      </c>
      <c r="H24" s="42">
        <v>0</v>
      </c>
      <c r="I24" s="43">
        <v>21.48</v>
      </c>
      <c r="J24" s="63"/>
      <c r="K24" s="63"/>
    </row>
    <row r="25" spans="2:13" s="39" customFormat="1" ht="13.5" customHeight="1" x14ac:dyDescent="0.2">
      <c r="B25" s="40" t="s">
        <v>42</v>
      </c>
      <c r="C25" s="106" t="s">
        <v>12</v>
      </c>
      <c r="D25" s="53" t="s">
        <v>43</v>
      </c>
      <c r="E25" s="35">
        <f>'[1]agosto-2023'!F27</f>
        <v>32762449.659999996</v>
      </c>
      <c r="F25" s="36">
        <f t="shared" si="0"/>
        <v>31660700.699999996</v>
      </c>
      <c r="G25" s="48">
        <v>0</v>
      </c>
      <c r="H25" s="48">
        <v>0</v>
      </c>
      <c r="I25" s="46">
        <v>-1101748.96</v>
      </c>
      <c r="J25" s="64"/>
      <c r="K25" s="63"/>
    </row>
    <row r="26" spans="2:13" s="39" customFormat="1" ht="13.5" customHeight="1" x14ac:dyDescent="0.2">
      <c r="B26" s="40" t="s">
        <v>44</v>
      </c>
      <c r="C26" s="107"/>
      <c r="D26" s="53" t="s">
        <v>45</v>
      </c>
      <c r="E26" s="35">
        <f>'[1]agosto-2023'!F28</f>
        <v>12220412.350000001</v>
      </c>
      <c r="F26" s="36">
        <f t="shared" si="0"/>
        <v>12277896.780000001</v>
      </c>
      <c r="G26" s="42">
        <v>0</v>
      </c>
      <c r="H26" s="42">
        <v>0</v>
      </c>
      <c r="I26" s="43">
        <v>57484.43</v>
      </c>
      <c r="J26" s="64"/>
      <c r="K26" s="63"/>
    </row>
    <row r="27" spans="2:13" s="39" customFormat="1" ht="15" customHeight="1" x14ac:dyDescent="0.2">
      <c r="B27" s="40" t="s">
        <v>46</v>
      </c>
      <c r="C27" s="107"/>
      <c r="D27" s="53" t="s">
        <v>47</v>
      </c>
      <c r="E27" s="35">
        <f>'[1]agosto-2023'!F29</f>
        <v>8149234.410000002</v>
      </c>
      <c r="F27" s="36">
        <f t="shared" si="0"/>
        <v>8238740.0400000019</v>
      </c>
      <c r="G27" s="42">
        <v>0</v>
      </c>
      <c r="H27" s="42">
        <v>0</v>
      </c>
      <c r="I27" s="43">
        <v>89505.63</v>
      </c>
      <c r="J27" s="64"/>
      <c r="K27" s="63"/>
    </row>
    <row r="28" spans="2:13" s="39" customFormat="1" ht="15.95" customHeight="1" thickBot="1" x14ac:dyDescent="0.25">
      <c r="B28" s="40" t="s">
        <v>48</v>
      </c>
      <c r="C28" s="108"/>
      <c r="D28" s="53" t="s">
        <v>49</v>
      </c>
      <c r="E28" s="65">
        <f>'[1]agosto-2023'!F30</f>
        <v>50474228.720000006</v>
      </c>
      <c r="F28" s="66">
        <f t="shared" si="0"/>
        <v>50917559.770000003</v>
      </c>
      <c r="G28" s="37">
        <v>0</v>
      </c>
      <c r="H28" s="37">
        <v>0</v>
      </c>
      <c r="I28" s="43">
        <v>443331.05</v>
      </c>
      <c r="J28" s="64"/>
      <c r="K28" s="63"/>
    </row>
    <row r="29" spans="2:13" s="39" customFormat="1" ht="13.5" customHeight="1" x14ac:dyDescent="0.2">
      <c r="B29" s="67" t="s">
        <v>50</v>
      </c>
      <c r="C29" s="106" t="s">
        <v>51</v>
      </c>
      <c r="D29" s="68" t="s">
        <v>52</v>
      </c>
      <c r="E29" s="35">
        <f>'[1]agosto-2023'!F31</f>
        <v>19313835.379999999</v>
      </c>
      <c r="F29" s="36">
        <f t="shared" si="0"/>
        <v>19391830.449999999</v>
      </c>
      <c r="G29" s="69">
        <v>0</v>
      </c>
      <c r="H29" s="69">
        <v>0</v>
      </c>
      <c r="I29" s="70">
        <v>77995.070000000007</v>
      </c>
      <c r="J29" s="63"/>
      <c r="K29" s="63"/>
    </row>
    <row r="30" spans="2:13" s="39" customFormat="1" ht="13.5" customHeight="1" x14ac:dyDescent="0.2">
      <c r="B30" s="33" t="s">
        <v>53</v>
      </c>
      <c r="C30" s="107"/>
      <c r="D30" s="53" t="s">
        <v>54</v>
      </c>
      <c r="E30" s="35">
        <f>'[1]agosto-2023'!F32</f>
        <v>61753541.080000006</v>
      </c>
      <c r="F30" s="36">
        <f t="shared" si="0"/>
        <v>62315014.600000009</v>
      </c>
      <c r="G30" s="71">
        <v>0</v>
      </c>
      <c r="H30" s="71">
        <v>0</v>
      </c>
      <c r="I30" s="55">
        <v>561473.52</v>
      </c>
      <c r="J30" s="63"/>
      <c r="K30" s="63"/>
    </row>
    <row r="31" spans="2:13" s="39" customFormat="1" ht="13.5" customHeight="1" x14ac:dyDescent="0.2">
      <c r="B31" s="72" t="s">
        <v>55</v>
      </c>
      <c r="C31" s="107"/>
      <c r="D31" s="53" t="s">
        <v>56</v>
      </c>
      <c r="E31" s="35">
        <f>'[1]agosto-2023'!F33</f>
        <v>10806633.489999996</v>
      </c>
      <c r="F31" s="36">
        <f t="shared" si="0"/>
        <v>10787408.489999996</v>
      </c>
      <c r="G31" s="71">
        <v>0</v>
      </c>
      <c r="H31" s="71">
        <v>0</v>
      </c>
      <c r="I31" s="46">
        <v>-19225</v>
      </c>
      <c r="J31" s="73"/>
      <c r="K31" s="63"/>
    </row>
    <row r="32" spans="2:13" s="39" customFormat="1" ht="13.5" customHeight="1" x14ac:dyDescent="0.2">
      <c r="B32" s="40" t="s">
        <v>57</v>
      </c>
      <c r="C32" s="107"/>
      <c r="D32" s="53" t="s">
        <v>58</v>
      </c>
      <c r="E32" s="35">
        <f>'[1]agosto-2023'!F34</f>
        <v>9746292.709999999</v>
      </c>
      <c r="F32" s="36">
        <f>E32+G32+H32+I32</f>
        <v>9564984.0899999999</v>
      </c>
      <c r="G32" s="42">
        <v>0</v>
      </c>
      <c r="H32" s="71">
        <v>0</v>
      </c>
      <c r="I32" s="74">
        <v>-181308.62</v>
      </c>
      <c r="J32" s="63"/>
      <c r="K32" s="63"/>
    </row>
    <row r="33" spans="2:12" s="39" customFormat="1" ht="13.5" customHeight="1" x14ac:dyDescent="0.2">
      <c r="B33" s="40" t="s">
        <v>59</v>
      </c>
      <c r="C33" s="107"/>
      <c r="D33" s="53" t="s">
        <v>60</v>
      </c>
      <c r="E33" s="35">
        <f>'[1]agosto-2023'!F35</f>
        <v>22221034.609999992</v>
      </c>
      <c r="F33" s="36">
        <f t="shared" si="0"/>
        <v>13186379.649999991</v>
      </c>
      <c r="G33" s="42">
        <v>0</v>
      </c>
      <c r="H33" s="75">
        <v>-9000000</v>
      </c>
      <c r="I33" s="46">
        <v>-34654.959999999999</v>
      </c>
      <c r="J33" s="51"/>
      <c r="K33" s="63"/>
    </row>
    <row r="34" spans="2:12" s="39" customFormat="1" ht="15.95" customHeight="1" x14ac:dyDescent="0.2">
      <c r="B34" s="40" t="s">
        <v>61</v>
      </c>
      <c r="C34" s="107"/>
      <c r="D34" s="53" t="s">
        <v>62</v>
      </c>
      <c r="E34" s="35">
        <f>'[1]agosto-2023'!F36</f>
        <v>21919956.709999997</v>
      </c>
      <c r="F34" s="36">
        <f t="shared" si="0"/>
        <v>13067885.839999998</v>
      </c>
      <c r="G34" s="71">
        <v>0</v>
      </c>
      <c r="H34" s="75">
        <v>-9000000</v>
      </c>
      <c r="I34" s="43">
        <v>147929.13</v>
      </c>
      <c r="J34" s="76"/>
      <c r="K34" s="63"/>
      <c r="L34" s="77"/>
    </row>
    <row r="35" spans="2:12" s="39" customFormat="1" ht="15.95" customHeight="1" x14ac:dyDescent="0.2">
      <c r="B35" s="40" t="s">
        <v>63</v>
      </c>
      <c r="C35" s="107"/>
      <c r="D35" s="53" t="s">
        <v>64</v>
      </c>
      <c r="E35" s="35">
        <f>'[1]agosto-2023'!F37</f>
        <v>16544742.880000001</v>
      </c>
      <c r="F35" s="36">
        <f t="shared" si="0"/>
        <v>15807077.770000001</v>
      </c>
      <c r="G35" s="71">
        <v>0</v>
      </c>
      <c r="H35" s="71">
        <v>0</v>
      </c>
      <c r="I35" s="46">
        <v>-737665.11</v>
      </c>
      <c r="J35" s="78"/>
      <c r="K35" s="78"/>
      <c r="L35" s="79"/>
    </row>
    <row r="36" spans="2:12" s="39" customFormat="1" ht="14.25" customHeight="1" x14ac:dyDescent="0.2">
      <c r="B36" s="40" t="s">
        <v>65</v>
      </c>
      <c r="C36" s="107"/>
      <c r="D36" s="80" t="s">
        <v>66</v>
      </c>
      <c r="E36" s="35">
        <f>'[1]agosto-2023'!F38</f>
        <v>13574363.039999999</v>
      </c>
      <c r="F36" s="36">
        <f t="shared" si="0"/>
        <v>13089095.119999999</v>
      </c>
      <c r="G36" s="42">
        <v>0</v>
      </c>
      <c r="H36" s="71">
        <v>0</v>
      </c>
      <c r="I36" s="46">
        <v>-485267.92</v>
      </c>
      <c r="J36" s="78"/>
      <c r="K36" s="78" t="s">
        <v>67</v>
      </c>
      <c r="L36" s="81"/>
    </row>
    <row r="37" spans="2:12" s="39" customFormat="1" ht="14.25" customHeight="1" x14ac:dyDescent="0.2">
      <c r="B37" s="72" t="s">
        <v>68</v>
      </c>
      <c r="C37" s="107"/>
      <c r="D37" s="82" t="s">
        <v>69</v>
      </c>
      <c r="E37" s="35">
        <f>'[1]agosto-2023'!F39</f>
        <v>41228749.769999988</v>
      </c>
      <c r="F37" s="48">
        <f t="shared" si="0"/>
        <v>61439013.769999981</v>
      </c>
      <c r="G37" s="48">
        <v>19645024.699999999</v>
      </c>
      <c r="H37" s="83">
        <v>0</v>
      </c>
      <c r="I37" s="84">
        <v>565239.30000000005</v>
      </c>
      <c r="J37" s="78"/>
      <c r="K37" s="78"/>
      <c r="L37" s="81"/>
    </row>
    <row r="38" spans="2:12" s="39" customFormat="1" ht="14.25" customHeight="1" x14ac:dyDescent="0.2">
      <c r="B38" s="40" t="s">
        <v>70</v>
      </c>
      <c r="C38" s="107"/>
      <c r="D38" s="85" t="s">
        <v>71</v>
      </c>
      <c r="E38" s="71">
        <v>2293711.13</v>
      </c>
      <c r="F38" s="42">
        <f t="shared" si="0"/>
        <v>2319083.0499999998</v>
      </c>
      <c r="G38" s="42">
        <v>0</v>
      </c>
      <c r="H38" s="42">
        <v>0</v>
      </c>
      <c r="I38" s="43">
        <v>25371.919999999998</v>
      </c>
      <c r="J38" s="78"/>
      <c r="K38" s="78"/>
      <c r="L38" s="81"/>
    </row>
    <row r="39" spans="2:12" s="39" customFormat="1" ht="14.25" customHeight="1" thickBot="1" x14ac:dyDescent="0.25">
      <c r="B39" s="100" t="s">
        <v>72</v>
      </c>
      <c r="C39" s="108"/>
      <c r="D39" s="119" t="s">
        <v>73</v>
      </c>
      <c r="E39" s="120">
        <f>0</f>
        <v>0</v>
      </c>
      <c r="F39" s="102">
        <f>E39+G39+H39+I39</f>
        <v>2369691.41</v>
      </c>
      <c r="G39" s="102">
        <v>2359258.96</v>
      </c>
      <c r="H39" s="102">
        <v>0</v>
      </c>
      <c r="I39" s="103">
        <v>10432.450000000001</v>
      </c>
      <c r="J39" s="78"/>
      <c r="K39" s="78"/>
      <c r="L39" s="81"/>
    </row>
    <row r="40" spans="2:12" s="39" customFormat="1" ht="15" customHeight="1" x14ac:dyDescent="0.2">
      <c r="B40" s="33" t="s">
        <v>74</v>
      </c>
      <c r="C40" s="106" t="s">
        <v>75</v>
      </c>
      <c r="D40" s="86" t="s">
        <v>76</v>
      </c>
      <c r="E40" s="35">
        <f>'[1]agosto-2023'!F41</f>
        <v>6082769.5900000008</v>
      </c>
      <c r="F40" s="36">
        <f t="shared" si="0"/>
        <v>6091157.3500000006</v>
      </c>
      <c r="G40" s="87">
        <v>0</v>
      </c>
      <c r="H40" s="88">
        <v>0</v>
      </c>
      <c r="I40" s="89">
        <v>8387.76</v>
      </c>
      <c r="J40" s="78"/>
      <c r="K40" s="78"/>
      <c r="L40" s="81"/>
    </row>
    <row r="41" spans="2:12" s="39" customFormat="1" ht="15" customHeight="1" x14ac:dyDescent="0.2">
      <c r="B41" s="40" t="s">
        <v>77</v>
      </c>
      <c r="C41" s="107"/>
      <c r="D41" s="90" t="s">
        <v>78</v>
      </c>
      <c r="E41" s="35">
        <f>'[1]agosto-2023'!F42</f>
        <v>13545155.729999999</v>
      </c>
      <c r="F41" s="36">
        <f t="shared" si="0"/>
        <v>13570428.999999998</v>
      </c>
      <c r="G41" s="87">
        <v>0</v>
      </c>
      <c r="H41" s="42">
        <v>0</v>
      </c>
      <c r="I41" s="91">
        <v>25273.27</v>
      </c>
      <c r="J41" s="78"/>
      <c r="K41" s="78"/>
      <c r="L41" s="61"/>
    </row>
    <row r="42" spans="2:12" s="39" customFormat="1" ht="15" customHeight="1" x14ac:dyDescent="0.2">
      <c r="B42" s="40" t="s">
        <v>79</v>
      </c>
      <c r="C42" s="107"/>
      <c r="D42" s="85" t="s">
        <v>80</v>
      </c>
      <c r="E42" s="35">
        <f>'[1]agosto-2023'!F43</f>
        <v>588836.87000000011</v>
      </c>
      <c r="F42" s="42">
        <f>E42+G42+H42+I42</f>
        <v>593508.12000000011</v>
      </c>
      <c r="G42" s="92">
        <v>0</v>
      </c>
      <c r="H42" s="93">
        <v>0</v>
      </c>
      <c r="I42" s="91">
        <v>4671.25</v>
      </c>
      <c r="J42" s="78"/>
      <c r="K42" s="78"/>
      <c r="L42" s="61"/>
    </row>
    <row r="43" spans="2:12" s="39" customFormat="1" ht="16.5" customHeight="1" thickBot="1" x14ac:dyDescent="0.25">
      <c r="B43" s="100" t="s">
        <v>81</v>
      </c>
      <c r="C43" s="108"/>
      <c r="D43" s="121" t="s">
        <v>82</v>
      </c>
      <c r="E43" s="65">
        <f>0</f>
        <v>0</v>
      </c>
      <c r="F43" s="102">
        <f>E43+G43+H43+I43</f>
        <v>1503015.2</v>
      </c>
      <c r="G43" s="122">
        <v>1500000</v>
      </c>
      <c r="H43" s="123">
        <v>0</v>
      </c>
      <c r="I43" s="124">
        <v>3015.2</v>
      </c>
      <c r="J43" s="78"/>
      <c r="K43" s="125"/>
    </row>
    <row r="44" spans="2:12" s="39" customFormat="1" ht="13.5" customHeight="1" x14ac:dyDescent="0.2">
      <c r="B44" s="33" t="s">
        <v>83</v>
      </c>
      <c r="C44" s="106" t="s">
        <v>84</v>
      </c>
      <c r="D44" s="90" t="s">
        <v>85</v>
      </c>
      <c r="E44" s="35">
        <f>'[1]agosto-2023'!F44</f>
        <v>6580359.709999999</v>
      </c>
      <c r="F44" s="36">
        <f t="shared" si="0"/>
        <v>6567014.3499999987</v>
      </c>
      <c r="G44" s="37">
        <v>0</v>
      </c>
      <c r="H44" s="37">
        <v>0</v>
      </c>
      <c r="I44" s="94">
        <v>-13345.36</v>
      </c>
      <c r="J44" s="78"/>
      <c r="K44" s="78"/>
    </row>
    <row r="45" spans="2:12" s="39" customFormat="1" ht="13.5" customHeight="1" x14ac:dyDescent="0.2">
      <c r="B45" s="40" t="s">
        <v>86</v>
      </c>
      <c r="C45" s="107"/>
      <c r="D45" s="53" t="s">
        <v>87</v>
      </c>
      <c r="E45" s="35">
        <f>'[1]agosto-2023'!F45</f>
        <v>2973531.3099999996</v>
      </c>
      <c r="F45" s="36">
        <f t="shared" si="0"/>
        <v>2957859.01</v>
      </c>
      <c r="G45" s="42">
        <v>0</v>
      </c>
      <c r="H45" s="42">
        <v>0</v>
      </c>
      <c r="I45" s="95">
        <v>-15672.3</v>
      </c>
      <c r="J45" s="78"/>
      <c r="K45" s="78"/>
    </row>
    <row r="46" spans="2:12" s="39" customFormat="1" ht="13.5" customHeight="1" x14ac:dyDescent="0.2">
      <c r="B46" s="40" t="s">
        <v>88</v>
      </c>
      <c r="C46" s="107"/>
      <c r="D46" s="53" t="s">
        <v>89</v>
      </c>
      <c r="E46" s="35">
        <f>'[1]agosto-2023'!F46</f>
        <v>9205532.0299999993</v>
      </c>
      <c r="F46" s="36">
        <f>E46+G46+H46+I46</f>
        <v>9177988.1899999995</v>
      </c>
      <c r="G46" s="42">
        <v>0</v>
      </c>
      <c r="H46" s="42">
        <v>0</v>
      </c>
      <c r="I46" s="95">
        <v>-27543.84</v>
      </c>
      <c r="J46" s="63"/>
      <c r="K46" s="63"/>
    </row>
    <row r="47" spans="2:12" s="39" customFormat="1" ht="13.5" customHeight="1" x14ac:dyDescent="0.2">
      <c r="B47" s="40" t="s">
        <v>90</v>
      </c>
      <c r="C47" s="107"/>
      <c r="D47" s="85" t="s">
        <v>91</v>
      </c>
      <c r="E47" s="35">
        <f>'[1]agosto-2023'!F47</f>
        <v>9621843.3800000027</v>
      </c>
      <c r="F47" s="42">
        <f t="shared" si="0"/>
        <v>9568046.1700000018</v>
      </c>
      <c r="G47" s="48">
        <v>0</v>
      </c>
      <c r="H47" s="48">
        <v>0</v>
      </c>
      <c r="I47" s="95">
        <v>-53797.21</v>
      </c>
      <c r="J47" s="63"/>
      <c r="K47" s="63"/>
    </row>
    <row r="48" spans="2:12" s="39" customFormat="1" ht="13.5" customHeight="1" thickBot="1" x14ac:dyDescent="0.25">
      <c r="B48" s="96" t="s">
        <v>92</v>
      </c>
      <c r="C48" s="108"/>
      <c r="D48" s="97" t="s">
        <v>93</v>
      </c>
      <c r="E48" s="65">
        <f>'[1]agosto-2023'!F48</f>
        <v>5705049.9400000004</v>
      </c>
      <c r="F48" s="66">
        <f t="shared" si="0"/>
        <v>5767858.6400000006</v>
      </c>
      <c r="G48" s="65">
        <v>0</v>
      </c>
      <c r="H48" s="65">
        <v>0</v>
      </c>
      <c r="I48" s="98">
        <v>62808.7</v>
      </c>
      <c r="J48" s="63"/>
      <c r="K48" s="99"/>
    </row>
    <row r="49" spans="2:11" s="39" customFormat="1" ht="15" customHeight="1" thickBot="1" x14ac:dyDescent="0.25">
      <c r="B49" s="100" t="s">
        <v>94</v>
      </c>
      <c r="C49" s="59" t="s">
        <v>95</v>
      </c>
      <c r="D49" s="101" t="s">
        <v>96</v>
      </c>
      <c r="E49" s="65">
        <f>'[1]agosto-2023'!F49</f>
        <v>29565648.920000002</v>
      </c>
      <c r="F49" s="36">
        <f t="shared" si="0"/>
        <v>29875909.740000002</v>
      </c>
      <c r="G49" s="102">
        <v>0</v>
      </c>
      <c r="H49" s="102">
        <v>0</v>
      </c>
      <c r="I49" s="103">
        <v>310260.82</v>
      </c>
      <c r="J49" s="63"/>
      <c r="K49" s="99"/>
    </row>
    <row r="50" spans="2:11" ht="18.75" customHeight="1" thickBot="1" x14ac:dyDescent="0.25">
      <c r="B50" s="109" t="s">
        <v>97</v>
      </c>
      <c r="C50" s="110"/>
      <c r="D50" s="111"/>
      <c r="E50" s="10">
        <f>SUM(E10:E49)</f>
        <v>1100983799.9099998</v>
      </c>
      <c r="F50" s="11">
        <f>SUM(F10:F49)</f>
        <v>1111354868.9000003</v>
      </c>
      <c r="G50" s="12">
        <f>SUM(G10:G49)</f>
        <v>30599741.710000001</v>
      </c>
      <c r="H50" s="13">
        <f>SUM(H10:H49)</f>
        <v>-21863700.98</v>
      </c>
      <c r="I50" s="14">
        <f>SUM(I10:I49)</f>
        <v>1635028.2600000005</v>
      </c>
      <c r="J50" s="2"/>
      <c r="K50" s="7"/>
    </row>
    <row r="51" spans="2:11" ht="11.25" customHeight="1" x14ac:dyDescent="0.2">
      <c r="B51" s="15"/>
      <c r="C51" s="15"/>
      <c r="D51" s="15"/>
      <c r="E51" s="15"/>
      <c r="F51" s="15"/>
      <c r="G51" s="16"/>
      <c r="H51" s="16"/>
      <c r="I51" s="16"/>
      <c r="J51" s="2"/>
      <c r="K51" s="7"/>
    </row>
    <row r="52" spans="2:11" ht="15.75" customHeight="1" x14ac:dyDescent="0.2">
      <c r="B52" s="15" t="s">
        <v>98</v>
      </c>
      <c r="C52" s="15"/>
      <c r="D52" s="7"/>
      <c r="E52" s="17"/>
      <c r="F52" s="18"/>
      <c r="G52" s="19"/>
      <c r="H52" s="112" t="s">
        <v>99</v>
      </c>
      <c r="I52" s="112"/>
      <c r="J52" s="2"/>
      <c r="K52" s="7"/>
    </row>
    <row r="53" spans="2:11" ht="12.75" customHeight="1" x14ac:dyDescent="0.2">
      <c r="B53" s="15"/>
      <c r="C53" s="15"/>
      <c r="D53" s="7"/>
      <c r="E53" s="17"/>
      <c r="F53" s="8"/>
      <c r="G53" s="15"/>
      <c r="H53" s="20"/>
      <c r="I53" s="20"/>
      <c r="J53" s="2"/>
      <c r="K53" s="7"/>
    </row>
    <row r="54" spans="2:11" ht="13.5" customHeight="1" x14ac:dyDescent="0.2">
      <c r="B54" s="7" t="s">
        <v>100</v>
      </c>
      <c r="C54" s="7"/>
      <c r="D54" s="7" t="s">
        <v>100</v>
      </c>
      <c r="E54" s="15"/>
      <c r="F54" s="15"/>
      <c r="H54" s="18"/>
      <c r="I54" s="21"/>
      <c r="J54" s="2"/>
      <c r="K54" s="7"/>
    </row>
    <row r="55" spans="2:11" ht="12" customHeight="1" x14ac:dyDescent="0.2">
      <c r="B55" s="22" t="s">
        <v>101</v>
      </c>
      <c r="C55" s="3"/>
      <c r="D55" s="22" t="s">
        <v>102</v>
      </c>
      <c r="E55" s="23"/>
      <c r="F55" s="23"/>
      <c r="G55" s="8"/>
      <c r="H55" s="8"/>
      <c r="I55" s="8"/>
    </row>
    <row r="56" spans="2:11" ht="16.5" customHeight="1" x14ac:dyDescent="0.2">
      <c r="B56" s="24" t="s">
        <v>103</v>
      </c>
      <c r="C56" s="7"/>
      <c r="D56" s="24" t="s">
        <v>104</v>
      </c>
      <c r="E56" s="25"/>
      <c r="F56" s="25"/>
      <c r="G56" s="15"/>
      <c r="H56" s="2"/>
      <c r="I56" s="2"/>
    </row>
    <row r="57" spans="2:11" ht="12" customHeight="1" x14ac:dyDescent="0.2">
      <c r="B57" s="7"/>
      <c r="C57" s="7"/>
      <c r="D57" s="23"/>
      <c r="E57" s="23"/>
      <c r="F57" s="23"/>
      <c r="G57" s="15"/>
      <c r="H57" s="2"/>
      <c r="I57" s="2"/>
    </row>
    <row r="58" spans="2:11" ht="10.5" customHeight="1" x14ac:dyDescent="0.2">
      <c r="B58" s="7"/>
      <c r="C58" s="24"/>
      <c r="D58" s="25"/>
      <c r="E58" s="7"/>
      <c r="F58" s="7"/>
      <c r="G58" s="15"/>
      <c r="H58" s="2"/>
      <c r="I58" s="2"/>
    </row>
    <row r="59" spans="2:11" ht="11.25" customHeight="1" x14ac:dyDescent="0.2">
      <c r="B59" s="113" t="s">
        <v>105</v>
      </c>
      <c r="C59" s="113"/>
      <c r="D59" s="113"/>
      <c r="E59" s="113"/>
      <c r="F59" s="113"/>
      <c r="G59" s="113"/>
      <c r="H59" s="113"/>
      <c r="I59" s="113"/>
    </row>
    <row r="60" spans="2:11" ht="12" customHeight="1" x14ac:dyDescent="0.2">
      <c r="B60" s="104" t="s">
        <v>106</v>
      </c>
      <c r="C60" s="104"/>
      <c r="D60" s="104"/>
      <c r="E60" s="104"/>
      <c r="F60" s="104"/>
      <c r="G60" s="104"/>
      <c r="H60" s="104"/>
      <c r="I60" s="104"/>
    </row>
    <row r="61" spans="2:11" ht="12.75" customHeight="1" x14ac:dyDescent="0.2">
      <c r="B61" s="105" t="s">
        <v>107</v>
      </c>
      <c r="C61" s="105"/>
      <c r="D61" s="105"/>
      <c r="E61" s="105"/>
      <c r="F61" s="105"/>
      <c r="G61" s="105"/>
      <c r="H61" s="105"/>
      <c r="I61" s="105"/>
    </row>
    <row r="62" spans="2:11" ht="12" customHeight="1" x14ac:dyDescent="0.2">
      <c r="B62" s="26"/>
      <c r="C62" s="26"/>
      <c r="D62" s="25"/>
      <c r="E62" s="7"/>
      <c r="F62" s="7"/>
      <c r="G62" s="15"/>
      <c r="H62" s="2"/>
      <c r="I62" s="2"/>
    </row>
    <row r="63" spans="2:11" ht="15.75" customHeight="1" x14ac:dyDescent="0.2">
      <c r="B63" s="26"/>
      <c r="C63" s="26"/>
      <c r="D63" s="25"/>
      <c r="E63" s="26"/>
      <c r="F63" s="26"/>
      <c r="G63" s="15"/>
      <c r="H63" s="2"/>
      <c r="I63" s="2"/>
    </row>
    <row r="64" spans="2:11" ht="14.25" customHeight="1" x14ac:dyDescent="0.2">
      <c r="B64" s="27"/>
      <c r="C64" s="27"/>
      <c r="D64" s="25"/>
      <c r="E64" s="27"/>
      <c r="F64" s="27"/>
      <c r="G64" s="15"/>
      <c r="H64" s="2"/>
      <c r="I64" s="2"/>
    </row>
    <row r="65" spans="1:10" ht="12" customHeight="1" x14ac:dyDescent="0.2">
      <c r="A65" s="2"/>
      <c r="B65" s="28"/>
      <c r="C65" s="28"/>
      <c r="D65" s="28"/>
      <c r="E65" s="29"/>
      <c r="F65" s="29"/>
      <c r="G65" s="30"/>
      <c r="H65" s="30"/>
      <c r="I65" s="24"/>
    </row>
    <row r="66" spans="1:10" ht="10.5" customHeight="1" x14ac:dyDescent="0.2">
      <c r="B66" s="31"/>
      <c r="C66" s="31"/>
      <c r="D66" s="31"/>
      <c r="E66" s="31"/>
      <c r="F66" s="31"/>
      <c r="G66" s="31"/>
      <c r="H66" s="31"/>
      <c r="I66" s="31"/>
    </row>
    <row r="67" spans="1:10" ht="12.75" customHeight="1" x14ac:dyDescent="0.2">
      <c r="B67" s="15"/>
      <c r="C67" s="15"/>
      <c r="D67" s="15"/>
      <c r="E67" s="15"/>
      <c r="F67" s="15"/>
      <c r="G67" s="15"/>
      <c r="H67" s="15"/>
      <c r="I67" s="15"/>
    </row>
    <row r="68" spans="1:10" x14ac:dyDescent="0.2">
      <c r="B68" s="15"/>
      <c r="C68" s="15"/>
      <c r="D68" s="15"/>
      <c r="E68" s="15"/>
      <c r="F68" s="15"/>
      <c r="G68" s="15"/>
      <c r="H68" s="15"/>
      <c r="I68" s="15"/>
    </row>
    <row r="69" spans="1:10" x14ac:dyDescent="0.2">
      <c r="D69" s="15"/>
      <c r="F69" s="6"/>
    </row>
    <row r="70" spans="1:10" x14ac:dyDescent="0.2">
      <c r="D70" s="15"/>
    </row>
    <row r="71" spans="1:10" x14ac:dyDescent="0.2">
      <c r="D71" s="15"/>
    </row>
    <row r="72" spans="1:10" x14ac:dyDescent="0.2">
      <c r="D72" s="15"/>
      <c r="E72" s="32"/>
      <c r="F72" s="9"/>
      <c r="G72" s="9"/>
      <c r="H72" s="9"/>
      <c r="I72" s="9"/>
      <c r="J72" s="9"/>
    </row>
    <row r="73" spans="1:10" x14ac:dyDescent="0.2">
      <c r="D73" s="15"/>
    </row>
    <row r="74" spans="1:10" x14ac:dyDescent="0.2">
      <c r="D74" s="15"/>
    </row>
    <row r="75" spans="1:10" x14ac:dyDescent="0.2">
      <c r="D75" s="15"/>
    </row>
    <row r="76" spans="1:10" x14ac:dyDescent="0.2">
      <c r="D76" s="15"/>
    </row>
    <row r="77" spans="1:10" x14ac:dyDescent="0.2">
      <c r="D77" s="15"/>
    </row>
    <row r="78" spans="1:10" x14ac:dyDescent="0.2">
      <c r="D78" s="15"/>
    </row>
  </sheetData>
  <mergeCells count="14">
    <mergeCell ref="C25:C28"/>
    <mergeCell ref="B3:I3"/>
    <mergeCell ref="B4:I4"/>
    <mergeCell ref="B6:I7"/>
    <mergeCell ref="C10:C19"/>
    <mergeCell ref="C21:C23"/>
    <mergeCell ref="B60:I60"/>
    <mergeCell ref="B61:I61"/>
    <mergeCell ref="C29:C39"/>
    <mergeCell ref="C40:C43"/>
    <mergeCell ref="C44:C48"/>
    <mergeCell ref="B50:D50"/>
    <mergeCell ref="H52:I52"/>
    <mergeCell ref="B59:I59"/>
  </mergeCells>
  <printOptions horizontalCentered="1"/>
  <pageMargins left="0.31496062992125984" right="0.31496062992125984" top="0.19685039370078741" bottom="0.31496062992125984" header="0.19685039370078741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CCI - setembro-2023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2023-10-17T12:57:57Z</cp:lastPrinted>
  <dcterms:created xsi:type="dcterms:W3CDTF">2023-10-17T12:54:42Z</dcterms:created>
  <dcterms:modified xsi:type="dcterms:W3CDTF">2023-10-19T12:17:02Z</dcterms:modified>
</cp:coreProperties>
</file>