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COMPOSIÇÃO DA CARTEIRA DE INVESTIMENTOS - CCI-JAN A DEZ- 2023\CCI - LEILA E DEODATO - EXCEL\"/>
    </mc:Choice>
  </mc:AlternateContent>
  <xr:revisionPtr revIDLastSave="0" documentId="13_ncr:1_{3542D18F-287A-4E3C-99E4-1A656F2FA35F}" xr6:coauthVersionLast="47" xr6:coauthVersionMax="47" xr10:uidLastSave="{00000000-0000-0000-0000-000000000000}"/>
  <bookViews>
    <workbookView xWindow="-120" yWindow="-120" windowWidth="26640" windowHeight="14370" xr2:uid="{0834FEB9-5A16-4FE1-965D-9A61E85C480E}"/>
  </bookViews>
  <sheets>
    <sheet name="CCI-novembro-202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H53" i="2"/>
  <c r="G53" i="2"/>
  <c r="E52" i="2"/>
  <c r="F52" i="2" s="1"/>
  <c r="E51" i="2"/>
  <c r="F51" i="2" s="1"/>
  <c r="E50" i="2"/>
  <c r="F50" i="2" s="1"/>
  <c r="F49" i="2"/>
  <c r="E49" i="2"/>
  <c r="E48" i="2"/>
  <c r="F48" i="2" s="1"/>
  <c r="E47" i="2"/>
  <c r="F47" i="2" s="1"/>
  <c r="E46" i="2"/>
  <c r="F46" i="2" s="1"/>
  <c r="E45" i="2"/>
  <c r="F45" i="2" s="1"/>
  <c r="E44" i="2"/>
  <c r="F44" i="2" s="1"/>
  <c r="F43" i="2"/>
  <c r="E43" i="2"/>
  <c r="E42" i="2"/>
  <c r="F42" i="2" s="1"/>
  <c r="E41" i="2"/>
  <c r="F41" i="2" s="1"/>
  <c r="E40" i="2"/>
  <c r="F40" i="2" s="1"/>
  <c r="E39" i="2"/>
  <c r="F39" i="2" s="1"/>
  <c r="E38" i="2"/>
  <c r="F38" i="2" s="1"/>
  <c r="F37" i="2"/>
  <c r="E37" i="2"/>
  <c r="E36" i="2"/>
  <c r="F36" i="2" s="1"/>
  <c r="E35" i="2"/>
  <c r="F35" i="2" s="1"/>
  <c r="E34" i="2"/>
  <c r="F34" i="2" s="1"/>
  <c r="E33" i="2"/>
  <c r="F33" i="2" s="1"/>
  <c r="E32" i="2"/>
  <c r="F32" i="2" s="1"/>
  <c r="F31" i="2"/>
  <c r="E31" i="2"/>
  <c r="E30" i="2"/>
  <c r="E29" i="2"/>
  <c r="F29" i="2" s="1"/>
  <c r="E28" i="2"/>
  <c r="F28" i="2" s="1"/>
  <c r="E27" i="2"/>
  <c r="F27" i="2" s="1"/>
  <c r="E26" i="2"/>
  <c r="F26" i="2" s="1"/>
  <c r="F25" i="2"/>
  <c r="E25" i="2"/>
  <c r="E24" i="2"/>
  <c r="F24" i="2" s="1"/>
  <c r="E23" i="2"/>
  <c r="F23" i="2" s="1"/>
  <c r="E22" i="2"/>
  <c r="F22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E15" i="2"/>
  <c r="F15" i="2" s="1"/>
  <c r="E14" i="2"/>
  <c r="F14" i="2" s="1"/>
  <c r="F13" i="2"/>
  <c r="E13" i="2"/>
  <c r="E12" i="2"/>
  <c r="F12" i="2" s="1"/>
  <c r="E11" i="2"/>
  <c r="F11" i="2" s="1"/>
  <c r="E10" i="2"/>
  <c r="E53" i="2" s="1"/>
  <c r="F10" i="2" l="1"/>
  <c r="F53" i="2" s="1"/>
</calcChain>
</file>

<file path=xl/sharedStrings.xml><?xml version="1.0" encoding="utf-8"?>
<sst xmlns="http://schemas.openxmlformats.org/spreadsheetml/2006/main" count="120" uniqueCount="114">
  <si>
    <t>PREFEITURA MUNICIPAL DE BOA VISTA</t>
  </si>
  <si>
    <t>REGIME DE PREVIDÊNCIA SOCIAL DOS SERVIDORES PÚBLICOS DO MUNICÍPIO DE BOA VISTA - PRESSEM</t>
  </si>
  <si>
    <t>Composição da Carteira de Investimentos - NOVEMBRO/2023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</si>
  <si>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</si>
  <si>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</si>
  <si>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</si>
  <si>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</si>
  <si>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</si>
  <si>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</si>
  <si>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</si>
  <si>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</si>
  <si>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</si>
  <si>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</si>
  <si>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</si>
  <si>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</si>
  <si>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</si>
  <si>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</si>
  <si>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</si>
  <si>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</si>
  <si>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</si>
  <si>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</si>
  <si>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</si>
  <si>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</si>
  <si>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</si>
  <si>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</si>
  <si>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</si>
  <si>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</si>
  <si>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</si>
  <si>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</si>
  <si>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</si>
  <si>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</si>
  <si>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</si>
  <si>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</si>
  <si>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</si>
  <si>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</si>
  <si>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</si>
  <si>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</si>
  <si>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</si>
  <si>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</si>
  <si>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</si>
  <si>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</si>
  <si>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</si>
  <si>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</si>
  <si>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</si>
  <si>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</si>
  <si>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</si>
  <si>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</si>
  <si>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</si>
  <si>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</si>
  <si>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</si>
  <si>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BB PREVID FLUXO RF</t>
  </si>
  <si>
    <t>42.592.315/0001-15</t>
  </si>
  <si>
    <t>BB RF CP AUTOMÁTICO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</si>
  <si>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</si>
  <si>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</si>
  <si>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</si>
  <si>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</si>
  <si>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</si>
  <si>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</si>
  <si>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</si>
  <si>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</si>
  <si>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</si>
  <si>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</si>
  <si>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</si>
  <si>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</si>
  <si>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</si>
  <si>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</si>
  <si>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</si>
  <si>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</si>
  <si>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</si>
  <si>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</si>
  <si>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</si>
  <si>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</si>
  <si>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</si>
  <si>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</si>
  <si>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</si>
  <si>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</si>
  <si>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</si>
  <si>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</si>
  <si>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</si>
  <si>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</si>
  <si>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</si>
  <si>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</si>
  <si>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</si>
  <si>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</si>
  <si>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</si>
  <si>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</si>
  <si>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</si>
  <si>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</si>
  <si>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</si>
  <si>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</si>
  <si>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</si>
  <si>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</si>
  <si>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</si>
  <si>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</si>
  <si>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</si>
  <si>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</si>
  <si>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</si>
  <si>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</si>
  <si>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03.399.411/0001-90</t>
  </si>
  <si>
    <t>0522/432917-1</t>
  </si>
  <si>
    <t>BRADESCO FI RF REFERENCIADO DI PREMIUM</t>
  </si>
  <si>
    <t>SALDO TOTAL</t>
  </si>
  <si>
    <t>Elaborado  por:</t>
  </si>
  <si>
    <t>(Assinatura eletrônica)</t>
  </si>
  <si>
    <t>Odete Costa</t>
  </si>
  <si>
    <t>Anna Carolina Vieira de Siqueira e Silva</t>
  </si>
  <si>
    <t>Agente Municipal</t>
  </si>
  <si>
    <t xml:space="preserve">Diretora de Administração e Finanças 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</si>
  <si>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</si>
  <si>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</si>
  <si>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</si>
  <si>
    <t>3797-4/7917-0</t>
  </si>
  <si>
    <t>Boa Vista,  de 26 de dezembro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</si>
</sst>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5" fontId="0" fillId="3" borderId="4" xfId="2" applyNumberFormat="1" applyFont="1" applyFill="1" applyBorder="1" applyAlignment="1">
      <alignment horizontal="center" vertical="center"/>
    </xf>
    <xf numFmtId="165" fontId="6" fillId="0" borderId="6" xfId="2" applyNumberFormat="1" applyFont="1" applyFill="1" applyBorder="1" applyAlignment="1">
      <alignment horizontal="center" vertical="center"/>
    </xf>
    <xf numFmtId="165" fontId="6" fillId="3" borderId="4" xfId="2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5" fontId="6" fillId="3" borderId="7" xfId="2" applyNumberFormat="1" applyFont="1" applyFill="1" applyBorder="1" applyAlignment="1">
      <alignment horizontal="center" vertical="center"/>
    </xf>
    <xf numFmtId="4" fontId="1" fillId="0" borderId="7" xfId="1" applyNumberFormat="1" applyFont="1" applyBorder="1" applyAlignment="1">
      <alignment horizontal="center" vertical="center"/>
    </xf>
    <xf numFmtId="164" fontId="3" fillId="0" borderId="0" xfId="0" applyNumberFormat="1" applyFont="1"/>
    <xf numFmtId="0" fontId="3" fillId="0" borderId="0" xfId="1" applyNumberFormat="1" applyFont="1" applyBorder="1" applyAlignment="1"/>
    <xf numFmtId="166" fontId="3" fillId="0" borderId="0" xfId="1" applyNumberFormat="1" applyFont="1" applyBorder="1" applyAlignment="1"/>
    <xf numFmtId="165" fontId="6" fillId="3" borderId="10" xfId="2" applyNumberFormat="1" applyFont="1" applyFill="1" applyBorder="1" applyAlignment="1">
      <alignment horizontal="center" vertical="center"/>
    </xf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left" vertical="center"/>
    </xf>
    <xf numFmtId="168" fontId="8" fillId="3" borderId="10" xfId="2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4" fontId="6" fillId="0" borderId="7" xfId="1" applyNumberFormat="1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65" fontId="6" fillId="3" borderId="6" xfId="2" applyNumberFormat="1" applyFont="1" applyFill="1" applyBorder="1" applyAlignment="1">
      <alignment horizontal="center" vertical="center"/>
    </xf>
    <xf numFmtId="4" fontId="1" fillId="3" borderId="7" xfId="1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7" fillId="0" borderId="0" xfId="0" applyFont="1"/>
    <xf numFmtId="0" fontId="0" fillId="0" borderId="7" xfId="0" applyBorder="1" applyAlignment="1">
      <alignment horizontal="center" vertical="center"/>
    </xf>
    <xf numFmtId="4" fontId="1" fillId="0" borderId="7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5" fontId="0" fillId="3" borderId="7" xfId="2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3" borderId="11" xfId="2" applyNumberFormat="1" applyFont="1" applyFill="1" applyBorder="1" applyAlignment="1">
      <alignment horizontal="center" vertical="center"/>
    </xf>
    <xf numFmtId="165" fontId="6" fillId="0" borderId="12" xfId="2" applyNumberFormat="1" applyFont="1" applyFill="1" applyBorder="1" applyAlignment="1">
      <alignment horizontal="center" vertical="center"/>
    </xf>
    <xf numFmtId="165" fontId="9" fillId="3" borderId="4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65" fontId="0" fillId="3" borderId="13" xfId="2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8" fontId="3" fillId="0" borderId="0" xfId="0" applyNumberFormat="1" applyFont="1" applyAlignment="1">
      <alignment horizontal="center"/>
    </xf>
    <xf numFmtId="168" fontId="1" fillId="3" borderId="7" xfId="1" applyNumberFormat="1" applyFont="1" applyFill="1" applyBorder="1" applyAlignment="1">
      <alignment horizontal="center" vertical="center"/>
    </xf>
    <xf numFmtId="168" fontId="3" fillId="0" borderId="0" xfId="0" applyNumberFormat="1" applyFont="1" applyAlignment="1">
      <alignment horizontal="left"/>
    </xf>
    <xf numFmtId="0" fontId="10" fillId="0" borderId="0" xfId="0" applyFont="1"/>
    <xf numFmtId="168" fontId="3" fillId="0" borderId="0" xfId="0" applyNumberFormat="1" applyFont="1" applyAlignment="1">
      <alignment vertical="center"/>
    </xf>
    <xf numFmtId="43" fontId="7" fillId="0" borderId="0" xfId="1" applyFont="1" applyBorder="1" applyAlignment="1"/>
    <xf numFmtId="0" fontId="6" fillId="3" borderId="15" xfId="0" applyFont="1" applyFill="1" applyBorder="1" applyAlignment="1">
      <alignment horizontal="left" vertical="center"/>
    </xf>
    <xf numFmtId="43" fontId="3" fillId="0" borderId="0" xfId="1" applyFont="1" applyBorder="1" applyAlignment="1"/>
    <xf numFmtId="0" fontId="6" fillId="0" borderId="16" xfId="0" applyFont="1" applyBorder="1" applyAlignment="1">
      <alignment horizontal="left" vertical="center"/>
    </xf>
    <xf numFmtId="165" fontId="6" fillId="0" borderId="10" xfId="2" applyNumberFormat="1" applyFont="1" applyFill="1" applyBorder="1" applyAlignment="1">
      <alignment horizontal="center" vertical="center"/>
    </xf>
    <xf numFmtId="165" fontId="0" fillId="3" borderId="10" xfId="2" applyNumberFormat="1" applyFont="1" applyFill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65" fontId="0" fillId="3" borderId="12" xfId="2" applyNumberFormat="1" applyFont="1" applyFill="1" applyBorder="1" applyAlignment="1">
      <alignment horizontal="center" vertical="center"/>
    </xf>
    <xf numFmtId="165" fontId="6" fillId="0" borderId="11" xfId="2" applyNumberFormat="1" applyFont="1" applyFill="1" applyBorder="1" applyAlignment="1">
      <alignment horizontal="center" vertical="center"/>
    </xf>
    <xf numFmtId="4" fontId="1" fillId="0" borderId="11" xfId="1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165" fontId="6" fillId="0" borderId="18" xfId="2" applyNumberFormat="1" applyFont="1" applyFill="1" applyBorder="1" applyAlignment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/>
    </xf>
    <xf numFmtId="4" fontId="1" fillId="0" borderId="17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1" fillId="0" borderId="15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65" fontId="6" fillId="0" borderId="19" xfId="2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left" vertical="center"/>
    </xf>
    <xf numFmtId="165" fontId="6" fillId="3" borderId="11" xfId="2" applyNumberFormat="1" applyFont="1" applyFill="1" applyBorder="1" applyAlignment="1">
      <alignment horizontal="center" vertical="center"/>
    </xf>
    <xf numFmtId="165" fontId="6" fillId="3" borderId="21" xfId="2" applyNumberFormat="1" applyFont="1" applyFill="1" applyBorder="1" applyAlignment="1">
      <alignment horizontal="center" vertical="center"/>
    </xf>
    <xf numFmtId="165" fontId="6" fillId="3" borderId="11" xfId="2" applyNumberFormat="1" applyFont="1" applyFill="1" applyBorder="1" applyAlignment="1">
      <alignment horizontal="center" vertical="top"/>
    </xf>
    <xf numFmtId="4" fontId="1" fillId="3" borderId="22" xfId="1" applyNumberFormat="1" applyFont="1" applyFill="1" applyBorder="1" applyAlignment="1">
      <alignment horizontal="center" vertical="center"/>
    </xf>
    <xf numFmtId="168" fontId="5" fillId="0" borderId="0" xfId="0" applyNumberFormat="1" applyFont="1" applyAlignment="1">
      <alignment vertical="center"/>
    </xf>
    <xf numFmtId="168" fontId="0" fillId="3" borderId="4" xfId="0" applyNumberFormat="1" applyFill="1" applyBorder="1" applyAlignment="1">
      <alignment horizontal="center" vertical="center"/>
    </xf>
    <xf numFmtId="168" fontId="0" fillId="3" borderId="7" xfId="0" applyNumberForma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168" fontId="0" fillId="3" borderId="12" xfId="0" applyNumberForma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/>
    </xf>
    <xf numFmtId="0" fontId="6" fillId="0" borderId="23" xfId="0" applyFont="1" applyBorder="1" applyAlignment="1">
      <alignment horizontal="left" vertical="center"/>
    </xf>
    <xf numFmtId="4" fontId="1" fillId="3" borderId="11" xfId="1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11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4" fontId="1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" fontId="14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7" fontId="7" fillId="0" borderId="0" xfId="0" applyNumberFormat="1" applyFont="1"/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65" fontId="6" fillId="0" borderId="14" xfId="2" applyNumberFormat="1" applyFont="1" applyFill="1" applyBorder="1" applyAlignment="1">
      <alignment horizontal="center" vertical="center"/>
    </xf>
    <xf numFmtId="165" fontId="6" fillId="3" borderId="13" xfId="2" applyNumberFormat="1" applyFont="1" applyFill="1" applyBorder="1" applyAlignment="1">
      <alignment horizontal="center" vertical="center"/>
    </xf>
    <xf numFmtId="4" fontId="1" fillId="0" borderId="13" xfId="1" applyNumberFormat="1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165" fontId="6" fillId="0" borderId="20" xfId="2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/>
    </xf>
    <xf numFmtId="4" fontId="1" fillId="0" borderId="12" xfId="1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165" fontId="0" fillId="3" borderId="2" xfId="2" applyNumberFormat="1" applyFont="1" applyFill="1" applyBorder="1" applyAlignment="1">
      <alignment horizontal="center" vertical="center"/>
    </xf>
    <xf numFmtId="165" fontId="6" fillId="3" borderId="3" xfId="2" applyNumberFormat="1" applyFont="1" applyFill="1" applyBorder="1" applyAlignment="1">
      <alignment horizontal="center" vertical="center"/>
    </xf>
    <xf numFmtId="165" fontId="6" fillId="3" borderId="2" xfId="2" applyNumberFormat="1" applyFont="1" applyFill="1" applyBorder="1" applyAlignment="1">
      <alignment horizontal="center" vertical="center"/>
    </xf>
    <xf numFmtId="168" fontId="8" fillId="3" borderId="2" xfId="2" applyNumberFormat="1" applyFont="1" applyFill="1" applyBorder="1" applyAlignment="1">
      <alignment horizontal="center" vertical="center"/>
    </xf>
    <xf numFmtId="4" fontId="1" fillId="3" borderId="2" xfId="1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3" xfId="2" applyNumberFormat="1" applyFont="1" applyFill="1" applyBorder="1" applyAlignment="1">
      <alignment horizontal="center" vertical="center"/>
    </xf>
    <xf numFmtId="165" fontId="9" fillId="3" borderId="2" xfId="2" applyNumberFormat="1" applyFont="1" applyFill="1" applyBorder="1" applyAlignment="1">
      <alignment horizontal="center" vertical="center"/>
    </xf>
    <xf numFmtId="4" fontId="1" fillId="0" borderId="2" xfId="1" applyNumberFormat="1" applyFont="1" applyFill="1" applyBorder="1" applyAlignment="1">
      <alignment horizontal="center" vertical="center"/>
    </xf>
    <xf numFmtId="165" fontId="6" fillId="3" borderId="5" xfId="2" applyNumberFormat="1" applyFont="1" applyFill="1" applyBorder="1" applyAlignment="1">
      <alignment horizontal="center" vertical="center"/>
    </xf>
    <xf numFmtId="4" fontId="1" fillId="0" borderId="13" xfId="1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165" fontId="6" fillId="0" borderId="4" xfId="2" applyNumberFormat="1" applyFont="1" applyFill="1" applyBorder="1" applyAlignment="1">
      <alignment horizontal="center" vertical="center"/>
    </xf>
    <xf numFmtId="4" fontId="1" fillId="0" borderId="4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3409951</xdr:colOff>
      <xdr:row>1</xdr:row>
      <xdr:rowOff>76199</xdr:rowOff>
    </xdr:from>
    <xdr:to>
      <xdr:col>3</xdr:col>
      <xdr:colOff>4152900</xdr:colOff>
      <xdr:row>1</xdr:row>
      <xdr:rowOff>723900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5D8DB0C5-1AB7-4326-B75B-F543F791B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1" y="76199"/>
          <a:ext cx="742949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-%20CCI-JAN%20A%20DEZ-%202023\Composi&#231;&#227;o%20da%20Carteira%20de%20Investimentos%20-CCI-2023.xlsx" TargetMode="External"/><Relationship Id="rId1" Type="http://schemas.openxmlformats.org/officeDocument/2006/relationships/externalLinkPath" Target="/DAFI%20-%20ODETE/COMPOSI&#199;&#195;O%20DA%20CARTEIRA%20DE%20INVESTIMENTOS%20-%20CCI-JAN%20A%20DEZ-%202023/Composi&#231;&#227;o%20da%20Carteira%20de%20Investimentos%20-CCI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F10">
            <v>105397496.45</v>
          </cell>
        </row>
        <row r="11">
          <cell r="F11">
            <v>17972776.220000003</v>
          </cell>
        </row>
        <row r="12">
          <cell r="F12">
            <v>75248214.789999962</v>
          </cell>
        </row>
        <row r="13">
          <cell r="F13">
            <v>15117400.139999997</v>
          </cell>
        </row>
        <row r="14">
          <cell r="F14">
            <v>38570703.489999987</v>
          </cell>
        </row>
        <row r="15">
          <cell r="F15">
            <v>120375675.06</v>
          </cell>
        </row>
        <row r="16">
          <cell r="F16">
            <v>8556071.570000004</v>
          </cell>
        </row>
        <row r="17">
          <cell r="F17">
            <v>214287803.19000006</v>
          </cell>
        </row>
        <row r="18">
          <cell r="F18">
            <v>13707428.609999998</v>
          </cell>
        </row>
        <row r="19">
          <cell r="F19">
            <v>1148010.74</v>
          </cell>
        </row>
        <row r="20">
          <cell r="F20">
            <v>4459210.0100000016</v>
          </cell>
        </row>
        <row r="21">
          <cell r="F21">
            <v>52454969.390000001</v>
          </cell>
        </row>
        <row r="22">
          <cell r="F22">
            <v>18908716.499999996</v>
          </cell>
        </row>
        <row r="23">
          <cell r="F23">
            <v>16095582.830000002</v>
          </cell>
        </row>
        <row r="24">
          <cell r="F24">
            <v>3746.5699999999997</v>
          </cell>
        </row>
        <row r="25">
          <cell r="F25">
            <v>31135259.419999994</v>
          </cell>
        </row>
        <row r="26">
          <cell r="F26">
            <v>11921502.500000002</v>
          </cell>
        </row>
        <row r="27">
          <cell r="F27">
            <v>8274661.2600000016</v>
          </cell>
        </row>
        <row r="28">
          <cell r="F28">
            <v>51350776.870000005</v>
          </cell>
        </row>
        <row r="29">
          <cell r="F29">
            <v>19441599.120000001</v>
          </cell>
        </row>
        <row r="30">
          <cell r="F30">
            <v>62900480.790000007</v>
          </cell>
        </row>
        <row r="31">
          <cell r="F31">
            <v>10797313.389999997</v>
          </cell>
        </row>
        <row r="32">
          <cell r="F32">
            <v>9472963.9800000004</v>
          </cell>
        </row>
        <row r="33">
          <cell r="F33">
            <v>12489229.979999991</v>
          </cell>
        </row>
        <row r="34">
          <cell r="F34">
            <v>12553999.339999998</v>
          </cell>
        </row>
        <row r="35">
          <cell r="F35">
            <v>15527030.960000001</v>
          </cell>
        </row>
        <row r="36">
          <cell r="F36">
            <v>12905958.84</v>
          </cell>
        </row>
        <row r="37">
          <cell r="F37">
            <v>62063821.98999998</v>
          </cell>
        </row>
        <row r="38">
          <cell r="F38">
            <v>2329392.3199999998</v>
          </cell>
        </row>
        <row r="39">
          <cell r="F39">
            <v>4550694.3600000003</v>
          </cell>
        </row>
        <row r="40">
          <cell r="F40">
            <v>6112886.3500000006</v>
          </cell>
        </row>
        <row r="41">
          <cell r="F41">
            <v>13626247.919999998</v>
          </cell>
        </row>
        <row r="42">
          <cell r="F42">
            <v>569223.46000000008</v>
          </cell>
        </row>
        <row r="43">
          <cell r="F43">
            <v>1518225.0799999998</v>
          </cell>
        </row>
        <row r="44">
          <cell r="F44">
            <v>3108503.6799999988</v>
          </cell>
        </row>
        <row r="45">
          <cell r="F45">
            <v>1336823.5299999998</v>
          </cell>
        </row>
        <row r="46">
          <cell r="F46">
            <v>9158896.4499999993</v>
          </cell>
        </row>
        <row r="47">
          <cell r="F47">
            <v>4103201.0600000024</v>
          </cell>
        </row>
        <row r="48">
          <cell r="F48">
            <v>5793111.8600000003</v>
          </cell>
        </row>
        <row r="49">
          <cell r="F49">
            <v>9733819.1500000004</v>
          </cell>
        </row>
        <row r="50">
          <cell r="F50">
            <v>30190913.500000004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30FE-EFFE-4665-94D4-C4F0AC09F03A}">
  <dimension ref="A1:M81"/>
  <sheetViews>
    <sheetView tabSelected="1" topLeftCell="A14" workbookViewId="0">
      <selection activeCell="F30" sqref="F30"/>
    </sheetView>
  </sheetViews>
  <sheetFormatPr defaultColWidth="9.140625" defaultRowHeight="12.75" x14ac:dyDescent="0.2"/>
  <cols>
    <col min="1" max="1" width="2.42578125" style="1" customWidth="1"/>
    <col min="2" max="2" width="22.5703125" style="1" customWidth="1"/>
    <col min="3" max="3" width="20.140625" style="1" customWidth="1"/>
    <col min="4" max="4" width="64.140625" style="1" customWidth="1"/>
    <col min="5" max="5" width="18.7109375" style="1" customWidth="1"/>
    <col min="6" max="6" width="18.140625" style="1" customWidth="1"/>
    <col min="7" max="7" width="17.7109375" style="1" customWidth="1"/>
    <col min="8" max="8" width="18.42578125" style="1" customWidth="1"/>
    <col min="9" max="9" width="18.85546875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58.5" customHeight="1" x14ac:dyDescent="0.2">
      <c r="E2" s="2"/>
      <c r="F2" s="2"/>
    </row>
    <row r="3" spans="2:13" ht="11.25" customHeight="1" x14ac:dyDescent="0.25">
      <c r="B3" s="144" t="s">
        <v>0</v>
      </c>
      <c r="C3" s="144"/>
      <c r="D3" s="144"/>
      <c r="E3" s="144"/>
      <c r="F3" s="144"/>
      <c r="G3" s="144"/>
      <c r="H3" s="144"/>
      <c r="I3" s="144"/>
    </row>
    <row r="4" spans="2:13" ht="12" customHeight="1" x14ac:dyDescent="0.2">
      <c r="B4" s="145" t="s">
        <v>1</v>
      </c>
      <c r="C4" s="145"/>
      <c r="D4" s="145"/>
      <c r="E4" s="145"/>
      <c r="F4" s="145"/>
      <c r="G4" s="145"/>
      <c r="H4" s="145"/>
      <c r="I4" s="145"/>
    </row>
    <row r="5" spans="2:13" ht="9.75" customHeight="1" x14ac:dyDescent="0.2">
      <c r="B5" s="2"/>
      <c r="C5" s="2"/>
      <c r="D5" s="2"/>
      <c r="E5" s="2"/>
      <c r="F5" s="2"/>
      <c r="G5" s="2"/>
      <c r="H5" s="2"/>
      <c r="I5" s="2"/>
    </row>
    <row r="6" spans="2:13" ht="7.5" customHeight="1" x14ac:dyDescent="0.2">
      <c r="B6" s="146" t="s">
        <v>2</v>
      </c>
      <c r="C6" s="146"/>
      <c r="D6" s="146"/>
      <c r="E6" s="146"/>
      <c r="F6" s="146"/>
      <c r="G6" s="146"/>
      <c r="H6" s="146"/>
      <c r="I6" s="146"/>
    </row>
    <row r="7" spans="2:13" ht="8.25" customHeight="1" x14ac:dyDescent="0.2">
      <c r="B7" s="146"/>
      <c r="C7" s="146"/>
      <c r="D7" s="146"/>
      <c r="E7" s="146"/>
      <c r="F7" s="146"/>
      <c r="G7" s="146"/>
      <c r="H7" s="146"/>
      <c r="I7" s="146"/>
    </row>
    <row r="8" spans="2:13" ht="12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ht="13.5" customHeight="1" x14ac:dyDescent="0.2">
      <c r="B10" s="112" t="s">
        <v>11</v>
      </c>
      <c r="C10" s="147" t="s">
        <v>12</v>
      </c>
      <c r="D10" s="113" t="s">
        <v>13</v>
      </c>
      <c r="E10" s="47">
        <f>'[1]Outubro-2023'!F10</f>
        <v>105397496.45</v>
      </c>
      <c r="F10" s="114">
        <f>E10+G10+H10+I10</f>
        <v>107280920.87</v>
      </c>
      <c r="G10" s="115">
        <v>0</v>
      </c>
      <c r="H10" s="115">
        <v>0</v>
      </c>
      <c r="I10" s="116">
        <v>1883424.42</v>
      </c>
    </row>
    <row r="11" spans="2:13" ht="12.75" customHeight="1" x14ac:dyDescent="0.2">
      <c r="B11" s="10" t="s">
        <v>14</v>
      </c>
      <c r="C11" s="148"/>
      <c r="D11" s="11" t="s">
        <v>15</v>
      </c>
      <c r="E11" s="7">
        <f>'[1]Outubro-2023'!F11</f>
        <v>17972776.220000003</v>
      </c>
      <c r="F11" s="8">
        <f t="shared" ref="F11:F52" si="0">E11+G11+H11+I11</f>
        <v>18415442.330000002</v>
      </c>
      <c r="G11" s="12">
        <v>0</v>
      </c>
      <c r="H11" s="12">
        <v>0</v>
      </c>
      <c r="I11" s="13">
        <v>442666.11</v>
      </c>
      <c r="J11" s="14"/>
      <c r="K11" s="15"/>
    </row>
    <row r="12" spans="2:13" ht="13.5" customHeight="1" x14ac:dyDescent="0.2">
      <c r="B12" s="10" t="s">
        <v>16</v>
      </c>
      <c r="C12" s="148"/>
      <c r="D12" s="11" t="s">
        <v>17</v>
      </c>
      <c r="E12" s="7">
        <f>'[1]Outubro-2023'!F12</f>
        <v>75248214.789999962</v>
      </c>
      <c r="F12" s="8">
        <f t="shared" si="0"/>
        <v>77210488.169999957</v>
      </c>
      <c r="G12" s="12">
        <v>0</v>
      </c>
      <c r="H12" s="12">
        <v>0</v>
      </c>
      <c r="I12" s="13">
        <v>1962273.38</v>
      </c>
      <c r="J12" s="16"/>
    </row>
    <row r="13" spans="2:13" ht="14.25" customHeight="1" x14ac:dyDescent="0.2">
      <c r="B13" s="10" t="s">
        <v>18</v>
      </c>
      <c r="C13" s="148"/>
      <c r="D13" s="11" t="s">
        <v>19</v>
      </c>
      <c r="E13" s="7">
        <f>'[1]Outubro-2023'!F13</f>
        <v>15117400.139999997</v>
      </c>
      <c r="F13" s="8">
        <f t="shared" si="0"/>
        <v>15263679.979999997</v>
      </c>
      <c r="G13" s="17">
        <v>0</v>
      </c>
      <c r="H13" s="17">
        <v>0</v>
      </c>
      <c r="I13" s="13">
        <v>146279.84</v>
      </c>
      <c r="J13" s="18"/>
      <c r="K13" s="15"/>
      <c r="L13" s="18"/>
      <c r="M13" s="19"/>
    </row>
    <row r="14" spans="2:13" ht="13.5" customHeight="1" x14ac:dyDescent="0.2">
      <c r="B14" s="10" t="s">
        <v>20</v>
      </c>
      <c r="C14" s="148"/>
      <c r="D14" s="11" t="s">
        <v>21</v>
      </c>
      <c r="E14" s="7">
        <f>'[1]Outubro-2023'!F14</f>
        <v>38570703.489999987</v>
      </c>
      <c r="F14" s="8">
        <f t="shared" si="0"/>
        <v>39873253.50999999</v>
      </c>
      <c r="G14" s="12">
        <v>0</v>
      </c>
      <c r="H14" s="12">
        <v>0</v>
      </c>
      <c r="I14" s="13">
        <v>1302550.02</v>
      </c>
      <c r="J14" s="20"/>
      <c r="L14" s="18"/>
      <c r="M14" s="21"/>
    </row>
    <row r="15" spans="2:13" ht="13.5" customHeight="1" x14ac:dyDescent="0.2">
      <c r="B15" s="10" t="s">
        <v>22</v>
      </c>
      <c r="C15" s="148"/>
      <c r="D15" s="22" t="s">
        <v>23</v>
      </c>
      <c r="E15" s="7">
        <f>'[1]Outubro-2023'!F15</f>
        <v>120375675.06</v>
      </c>
      <c r="F15" s="8">
        <f t="shared" si="0"/>
        <v>122524701.45</v>
      </c>
      <c r="G15" s="12">
        <v>0</v>
      </c>
      <c r="H15" s="12">
        <v>0</v>
      </c>
      <c r="I15" s="13">
        <v>2149026.39</v>
      </c>
      <c r="L15" s="19"/>
    </row>
    <row r="16" spans="2:13" ht="13.5" customHeight="1" x14ac:dyDescent="0.2">
      <c r="B16" s="10" t="s">
        <v>24</v>
      </c>
      <c r="C16" s="148"/>
      <c r="D16" s="22" t="s">
        <v>25</v>
      </c>
      <c r="E16" s="7">
        <f>'[1]Outubro-2023'!F16</f>
        <v>8556071.570000004</v>
      </c>
      <c r="F16" s="8">
        <f t="shared" si="0"/>
        <v>14811568.280000007</v>
      </c>
      <c r="G16" s="17">
        <v>9396407.2599999998</v>
      </c>
      <c r="H16" s="23">
        <v>-3259063.52</v>
      </c>
      <c r="I16" s="13">
        <v>118152.97</v>
      </c>
      <c r="L16" s="24"/>
      <c r="M16" s="19"/>
    </row>
    <row r="17" spans="2:13" ht="13.5" customHeight="1" x14ac:dyDescent="0.2">
      <c r="B17" s="10" t="s">
        <v>26</v>
      </c>
      <c r="C17" s="148"/>
      <c r="D17" s="22" t="s">
        <v>27</v>
      </c>
      <c r="E17" s="7">
        <f>'[1]Outubro-2023'!F17</f>
        <v>214287803.19000006</v>
      </c>
      <c r="F17" s="8">
        <f>E17+G17+H17+I17</f>
        <v>216247345.20000005</v>
      </c>
      <c r="G17" s="12">
        <v>0</v>
      </c>
      <c r="H17" s="12">
        <v>0</v>
      </c>
      <c r="I17" s="25">
        <v>1959542.01</v>
      </c>
      <c r="J17" s="18"/>
      <c r="K17" s="15"/>
      <c r="L17" s="26"/>
      <c r="M17" s="19"/>
    </row>
    <row r="18" spans="2:13" ht="13.5" customHeight="1" x14ac:dyDescent="0.2">
      <c r="B18" s="10" t="s">
        <v>28</v>
      </c>
      <c r="C18" s="148"/>
      <c r="D18" s="22" t="s">
        <v>29</v>
      </c>
      <c r="E18" s="7">
        <f>'[1]Outubro-2023'!F18</f>
        <v>13707428.609999998</v>
      </c>
      <c r="F18" s="8">
        <f t="shared" si="0"/>
        <v>13899881.079999998</v>
      </c>
      <c r="G18" s="12">
        <v>0</v>
      </c>
      <c r="H18" s="12">
        <v>0</v>
      </c>
      <c r="I18" s="13">
        <v>192452.47</v>
      </c>
      <c r="L18" s="18"/>
      <c r="M18" s="27"/>
    </row>
    <row r="19" spans="2:13" ht="13.5" customHeight="1" thickBot="1" x14ac:dyDescent="0.25">
      <c r="B19" s="117" t="s">
        <v>30</v>
      </c>
      <c r="C19" s="149"/>
      <c r="D19" s="118" t="s">
        <v>31</v>
      </c>
      <c r="E19" s="42">
        <f>'[1]Outubro-2023'!F19</f>
        <v>1148010.74</v>
      </c>
      <c r="F19" s="119">
        <f t="shared" si="0"/>
        <v>1158298.31</v>
      </c>
      <c r="G19" s="120">
        <v>0</v>
      </c>
      <c r="H19" s="120">
        <v>0</v>
      </c>
      <c r="I19" s="121">
        <v>10287.57</v>
      </c>
      <c r="L19" s="18"/>
      <c r="M19" s="19"/>
    </row>
    <row r="20" spans="2:13" ht="14.25" customHeight="1" thickBot="1" x14ac:dyDescent="0.25">
      <c r="B20" s="28" t="s">
        <v>18</v>
      </c>
      <c r="C20" s="28" t="s">
        <v>32</v>
      </c>
      <c r="D20" s="122" t="s">
        <v>33</v>
      </c>
      <c r="E20" s="123">
        <f>'[1]Outubro-2023'!F20</f>
        <v>4459210.0100000016</v>
      </c>
      <c r="F20" s="124">
        <f>E20+G20+H20+I20</f>
        <v>4287091.6800000016</v>
      </c>
      <c r="G20" s="125">
        <v>0</v>
      </c>
      <c r="H20" s="126">
        <v>-214464.53</v>
      </c>
      <c r="I20" s="127">
        <v>42346.2</v>
      </c>
      <c r="L20" s="32"/>
    </row>
    <row r="21" spans="2:13" ht="13.5" customHeight="1" x14ac:dyDescent="0.2">
      <c r="B21" s="112" t="s">
        <v>34</v>
      </c>
      <c r="C21" s="147" t="s">
        <v>12</v>
      </c>
      <c r="D21" s="128" t="s">
        <v>35</v>
      </c>
      <c r="E21" s="47">
        <f>'[1]Outubro-2023'!F21</f>
        <v>52454969.390000001</v>
      </c>
      <c r="F21" s="114">
        <f t="shared" si="0"/>
        <v>58832851.920000002</v>
      </c>
      <c r="G21" s="115">
        <v>0</v>
      </c>
      <c r="H21" s="115">
        <v>0</v>
      </c>
      <c r="I21" s="116">
        <v>6377882.5300000003</v>
      </c>
      <c r="K21" s="33"/>
      <c r="L21" s="18"/>
    </row>
    <row r="22" spans="2:13" ht="13.5" customHeight="1" x14ac:dyDescent="0.2">
      <c r="B22" s="10" t="s">
        <v>36</v>
      </c>
      <c r="C22" s="148"/>
      <c r="D22" s="22" t="s">
        <v>37</v>
      </c>
      <c r="E22" s="7">
        <f>'[1]Outubro-2023'!F22</f>
        <v>18908716.499999996</v>
      </c>
      <c r="F22" s="8">
        <f t="shared" si="0"/>
        <v>19271696.539999995</v>
      </c>
      <c r="G22" s="17">
        <v>0</v>
      </c>
      <c r="H22" s="17">
        <v>0</v>
      </c>
      <c r="I22" s="13">
        <v>362980.04</v>
      </c>
      <c r="L22" s="18"/>
    </row>
    <row r="23" spans="2:13" ht="13.5" customHeight="1" thickBot="1" x14ac:dyDescent="0.25">
      <c r="B23" s="129" t="s">
        <v>38</v>
      </c>
      <c r="C23" s="149"/>
      <c r="D23" s="118" t="s">
        <v>39</v>
      </c>
      <c r="E23" s="42">
        <f>'[1]Outubro-2023'!F23</f>
        <v>16095582.830000002</v>
      </c>
      <c r="F23" s="119">
        <f t="shared" si="0"/>
        <v>18043544.390000001</v>
      </c>
      <c r="G23" s="120">
        <v>0</v>
      </c>
      <c r="H23" s="120">
        <v>0</v>
      </c>
      <c r="I23" s="130">
        <v>1947961.56</v>
      </c>
      <c r="J23" s="20"/>
      <c r="K23" s="2"/>
    </row>
    <row r="24" spans="2:13" ht="13.5" customHeight="1" thickBot="1" x14ac:dyDescent="0.25">
      <c r="B24" s="36" t="s">
        <v>24</v>
      </c>
      <c r="C24" s="36" t="s">
        <v>40</v>
      </c>
      <c r="D24" s="131" t="s">
        <v>41</v>
      </c>
      <c r="E24" s="123">
        <f>'[1]Outubro-2023'!F24</f>
        <v>3746.5699999999997</v>
      </c>
      <c r="F24" s="132">
        <f t="shared" si="0"/>
        <v>3404.0599999999995</v>
      </c>
      <c r="G24" s="125">
        <v>0</v>
      </c>
      <c r="H24" s="133">
        <v>-371.71</v>
      </c>
      <c r="I24" s="134">
        <v>29.2</v>
      </c>
      <c r="J24" s="2"/>
      <c r="K24" s="2"/>
    </row>
    <row r="25" spans="2:13" ht="13.5" customHeight="1" x14ac:dyDescent="0.2">
      <c r="B25" s="45" t="s">
        <v>42</v>
      </c>
      <c r="C25" s="141" t="s">
        <v>12</v>
      </c>
      <c r="D25" s="46" t="s">
        <v>43</v>
      </c>
      <c r="E25" s="47">
        <f>'[1]Outubro-2023'!F25</f>
        <v>31135259.419999994</v>
      </c>
      <c r="F25" s="114">
        <f t="shared" si="0"/>
        <v>33012042.399999995</v>
      </c>
      <c r="G25" s="135">
        <v>0</v>
      </c>
      <c r="H25" s="135">
        <v>0</v>
      </c>
      <c r="I25" s="136">
        <v>1876782.98</v>
      </c>
      <c r="J25" s="37"/>
      <c r="K25" s="2"/>
    </row>
    <row r="26" spans="2:13" ht="13.5" customHeight="1" x14ac:dyDescent="0.2">
      <c r="B26" s="34" t="s">
        <v>44</v>
      </c>
      <c r="C26" s="142"/>
      <c r="D26" s="22" t="s">
        <v>45</v>
      </c>
      <c r="E26" s="7">
        <f>'[1]Outubro-2023'!F26</f>
        <v>11921502.500000002</v>
      </c>
      <c r="F26" s="8">
        <f t="shared" si="0"/>
        <v>13289780.600000001</v>
      </c>
      <c r="G26" s="12">
        <v>0</v>
      </c>
      <c r="H26" s="12">
        <v>0</v>
      </c>
      <c r="I26" s="35">
        <v>1368278.1</v>
      </c>
      <c r="J26" s="37"/>
      <c r="K26" s="2"/>
    </row>
    <row r="27" spans="2:13" ht="15" customHeight="1" x14ac:dyDescent="0.2">
      <c r="B27" s="34" t="s">
        <v>46</v>
      </c>
      <c r="C27" s="142"/>
      <c r="D27" s="22" t="s">
        <v>47</v>
      </c>
      <c r="E27" s="7">
        <f>'[1]Outubro-2023'!F27</f>
        <v>8274661.2600000016</v>
      </c>
      <c r="F27" s="8">
        <f t="shared" si="0"/>
        <v>8339744.8900000015</v>
      </c>
      <c r="G27" s="12">
        <v>0</v>
      </c>
      <c r="H27" s="12">
        <v>0</v>
      </c>
      <c r="I27" s="35">
        <v>65083.63</v>
      </c>
      <c r="J27" s="37"/>
      <c r="K27" s="2"/>
    </row>
    <row r="28" spans="2:13" ht="15" customHeight="1" thickBot="1" x14ac:dyDescent="0.25">
      <c r="B28" s="117" t="s">
        <v>48</v>
      </c>
      <c r="C28" s="143"/>
      <c r="D28" s="137" t="s">
        <v>49</v>
      </c>
      <c r="E28" s="65">
        <f>'[1]Outubro-2023'!F28</f>
        <v>51350776.870000005</v>
      </c>
      <c r="F28" s="43">
        <f t="shared" si="0"/>
        <v>51912207.330000006</v>
      </c>
      <c r="G28" s="78">
        <v>0</v>
      </c>
      <c r="H28" s="78">
        <v>0</v>
      </c>
      <c r="I28" s="130">
        <v>561430.46</v>
      </c>
      <c r="J28" s="37"/>
      <c r="K28" s="2"/>
    </row>
    <row r="29" spans="2:13" ht="15" customHeight="1" x14ac:dyDescent="0.2">
      <c r="B29" s="6" t="s">
        <v>24</v>
      </c>
      <c r="C29" s="142" t="s">
        <v>112</v>
      </c>
      <c r="D29" s="138" t="s">
        <v>50</v>
      </c>
      <c r="E29" s="7">
        <f>0</f>
        <v>0</v>
      </c>
      <c r="F29" s="139">
        <f>E29+G29+H29+I29</f>
        <v>942468.85</v>
      </c>
      <c r="G29" s="9">
        <v>940145.65</v>
      </c>
      <c r="H29" s="9">
        <v>0</v>
      </c>
      <c r="I29" s="140">
        <v>2323.1999999999998</v>
      </c>
      <c r="J29" s="40"/>
      <c r="K29" s="2"/>
    </row>
    <row r="30" spans="2:13" ht="15.95" customHeight="1" thickBot="1" x14ac:dyDescent="0.25">
      <c r="B30" s="10" t="s">
        <v>51</v>
      </c>
      <c r="C30" s="143"/>
      <c r="D30" s="29" t="s">
        <v>52</v>
      </c>
      <c r="E30" s="42">
        <f>935485.94</f>
        <v>935485.94</v>
      </c>
      <c r="F30" s="43">
        <v>0</v>
      </c>
      <c r="G30" s="9">
        <v>0</v>
      </c>
      <c r="H30" s="44">
        <v>-940145.65</v>
      </c>
      <c r="I30" s="31">
        <v>4659.71</v>
      </c>
      <c r="J30" s="37"/>
      <c r="K30" s="2"/>
    </row>
    <row r="31" spans="2:13" ht="13.5" customHeight="1" x14ac:dyDescent="0.2">
      <c r="B31" s="45" t="s">
        <v>53</v>
      </c>
      <c r="C31" s="141" t="s">
        <v>54</v>
      </c>
      <c r="D31" s="46" t="s">
        <v>55</v>
      </c>
      <c r="E31" s="7">
        <f>'[1]Outubro-2023'!F29</f>
        <v>19441599.120000001</v>
      </c>
      <c r="F31" s="8">
        <f t="shared" si="0"/>
        <v>19720557.650000002</v>
      </c>
      <c r="G31" s="47">
        <v>0</v>
      </c>
      <c r="H31" s="47">
        <v>0</v>
      </c>
      <c r="I31" s="48">
        <v>278958.53000000003</v>
      </c>
      <c r="J31" s="2"/>
      <c r="K31" s="2"/>
    </row>
    <row r="32" spans="2:13" ht="13.5" customHeight="1" x14ac:dyDescent="0.2">
      <c r="B32" s="49" t="s">
        <v>56</v>
      </c>
      <c r="C32" s="142"/>
      <c r="D32" s="22" t="s">
        <v>57</v>
      </c>
      <c r="E32" s="7">
        <f>'[1]Outubro-2023'!F30</f>
        <v>62900480.790000007</v>
      </c>
      <c r="F32" s="8">
        <f t="shared" si="0"/>
        <v>63512737.81000001</v>
      </c>
      <c r="G32" s="38">
        <v>0</v>
      </c>
      <c r="H32" s="38">
        <v>0</v>
      </c>
      <c r="I32" s="31">
        <v>612257.02</v>
      </c>
      <c r="J32" s="2"/>
      <c r="K32" s="2"/>
    </row>
    <row r="33" spans="2:12" ht="13.5" customHeight="1" x14ac:dyDescent="0.2">
      <c r="B33" s="50" t="s">
        <v>58</v>
      </c>
      <c r="C33" s="142"/>
      <c r="D33" s="22" t="s">
        <v>59</v>
      </c>
      <c r="E33" s="7">
        <f>'[1]Outubro-2023'!F31</f>
        <v>10797313.389999997</v>
      </c>
      <c r="F33" s="8">
        <f t="shared" si="0"/>
        <v>11136806.349999998</v>
      </c>
      <c r="G33" s="38">
        <v>0</v>
      </c>
      <c r="H33" s="38">
        <v>0</v>
      </c>
      <c r="I33" s="31">
        <v>339492.96</v>
      </c>
      <c r="J33" s="51"/>
      <c r="K33" s="2"/>
    </row>
    <row r="34" spans="2:12" ht="13.5" customHeight="1" x14ac:dyDescent="0.2">
      <c r="B34" s="34" t="s">
        <v>60</v>
      </c>
      <c r="C34" s="142"/>
      <c r="D34" s="22" t="s">
        <v>61</v>
      </c>
      <c r="E34" s="7">
        <f>'[1]Outubro-2023'!F32</f>
        <v>9472963.9800000004</v>
      </c>
      <c r="F34" s="8">
        <f>E34+G34+H34+I34</f>
        <v>9792148.7200000007</v>
      </c>
      <c r="G34" s="12">
        <v>0</v>
      </c>
      <c r="H34" s="38">
        <v>0</v>
      </c>
      <c r="I34" s="52">
        <v>319184.74</v>
      </c>
      <c r="J34" s="2"/>
      <c r="K34" s="2"/>
    </row>
    <row r="35" spans="2:12" ht="13.5" customHeight="1" x14ac:dyDescent="0.2">
      <c r="B35" s="34" t="s">
        <v>62</v>
      </c>
      <c r="C35" s="142"/>
      <c r="D35" s="22" t="s">
        <v>63</v>
      </c>
      <c r="E35" s="7">
        <f>'[1]Outubro-2023'!F33</f>
        <v>12489229.979999991</v>
      </c>
      <c r="F35" s="8">
        <f t="shared" si="0"/>
        <v>13815897.089999991</v>
      </c>
      <c r="G35" s="12">
        <v>0</v>
      </c>
      <c r="H35" s="12">
        <v>0</v>
      </c>
      <c r="I35" s="31">
        <v>1326667.1100000001</v>
      </c>
      <c r="J35" s="20"/>
      <c r="K35" s="2"/>
    </row>
    <row r="36" spans="2:12" ht="15.95" customHeight="1" x14ac:dyDescent="0.2">
      <c r="B36" s="34" t="s">
        <v>64</v>
      </c>
      <c r="C36" s="142"/>
      <c r="D36" s="22" t="s">
        <v>65</v>
      </c>
      <c r="E36" s="7">
        <f>'[1]Outubro-2023'!F34</f>
        <v>12553999.339999998</v>
      </c>
      <c r="F36" s="8">
        <f t="shared" si="0"/>
        <v>14113071.999999998</v>
      </c>
      <c r="G36" s="38">
        <v>0</v>
      </c>
      <c r="H36" s="12">
        <v>0</v>
      </c>
      <c r="I36" s="31">
        <v>1559072.66</v>
      </c>
      <c r="J36" s="53"/>
      <c r="K36" s="2"/>
      <c r="L36" s="54"/>
    </row>
    <row r="37" spans="2:12" ht="15.95" customHeight="1" x14ac:dyDescent="0.2">
      <c r="B37" s="34" t="s">
        <v>66</v>
      </c>
      <c r="C37" s="142"/>
      <c r="D37" s="22" t="s">
        <v>67</v>
      </c>
      <c r="E37" s="7">
        <f>'[1]Outubro-2023'!F35</f>
        <v>15527030.960000001</v>
      </c>
      <c r="F37" s="8">
        <f t="shared" si="0"/>
        <v>16979139.449999999</v>
      </c>
      <c r="G37" s="38">
        <v>0</v>
      </c>
      <c r="H37" s="38">
        <v>0</v>
      </c>
      <c r="I37" s="31">
        <v>1452108.49</v>
      </c>
      <c r="J37" s="55"/>
      <c r="K37" s="55"/>
      <c r="L37" s="56"/>
    </row>
    <row r="38" spans="2:12" ht="14.25" customHeight="1" x14ac:dyDescent="0.2">
      <c r="B38" s="34" t="s">
        <v>68</v>
      </c>
      <c r="C38" s="142"/>
      <c r="D38" s="57" t="s">
        <v>69</v>
      </c>
      <c r="E38" s="7">
        <f>'[1]Outubro-2023'!F36</f>
        <v>12905958.84</v>
      </c>
      <c r="F38" s="8">
        <f t="shared" si="0"/>
        <v>13734589.379999999</v>
      </c>
      <c r="G38" s="12">
        <v>0</v>
      </c>
      <c r="H38" s="38">
        <v>0</v>
      </c>
      <c r="I38" s="31">
        <v>828630.54</v>
      </c>
      <c r="J38" s="55"/>
      <c r="K38" s="55" t="s">
        <v>70</v>
      </c>
      <c r="L38" s="58"/>
    </row>
    <row r="39" spans="2:12" ht="14.25" customHeight="1" x14ac:dyDescent="0.2">
      <c r="B39" s="50" t="s">
        <v>71</v>
      </c>
      <c r="C39" s="142"/>
      <c r="D39" s="59" t="s">
        <v>72</v>
      </c>
      <c r="E39" s="7">
        <f>'[1]Outubro-2023'!F37</f>
        <v>62063821.98999998</v>
      </c>
      <c r="F39" s="60">
        <f t="shared" si="0"/>
        <v>62663795.419999979</v>
      </c>
      <c r="G39" s="17">
        <v>0</v>
      </c>
      <c r="H39" s="61">
        <v>0</v>
      </c>
      <c r="I39" s="62">
        <v>599973.43000000005</v>
      </c>
      <c r="J39" s="55"/>
      <c r="K39" s="55"/>
      <c r="L39" s="58"/>
    </row>
    <row r="40" spans="2:12" ht="14.25" customHeight="1" x14ac:dyDescent="0.2">
      <c r="B40" s="34" t="s">
        <v>73</v>
      </c>
      <c r="C40" s="142"/>
      <c r="D40" s="63" t="s">
        <v>74</v>
      </c>
      <c r="E40" s="7">
        <f>'[1]Outubro-2023'!F38</f>
        <v>2329392.3199999998</v>
      </c>
      <c r="F40" s="39">
        <f>E40+G40+H40+I40</f>
        <v>2347896.0499999998</v>
      </c>
      <c r="G40" s="12">
        <v>0</v>
      </c>
      <c r="H40" s="12">
        <v>0</v>
      </c>
      <c r="I40" s="31">
        <v>18503.73</v>
      </c>
      <c r="J40" s="55"/>
      <c r="K40" s="55"/>
      <c r="L40" s="58"/>
    </row>
    <row r="41" spans="2:12" ht="14.25" customHeight="1" thickBot="1" x14ac:dyDescent="0.25">
      <c r="B41" s="41" t="s">
        <v>75</v>
      </c>
      <c r="C41" s="143"/>
      <c r="D41" s="64" t="s">
        <v>76</v>
      </c>
      <c r="E41" s="65">
        <f>'[1]Outubro-2023'!F39</f>
        <v>4550694.3600000003</v>
      </c>
      <c r="F41" s="66">
        <f>E41+G41+H41+I41</f>
        <v>4588873.6100000003</v>
      </c>
      <c r="G41" s="66">
        <v>0</v>
      </c>
      <c r="H41" s="66">
        <v>0</v>
      </c>
      <c r="I41" s="67">
        <v>38179.25</v>
      </c>
      <c r="J41" s="55"/>
      <c r="K41" s="55"/>
      <c r="L41" s="58"/>
    </row>
    <row r="42" spans="2:12" ht="15" customHeight="1" x14ac:dyDescent="0.2">
      <c r="B42" s="49" t="s">
        <v>77</v>
      </c>
      <c r="C42" s="141" t="s">
        <v>78</v>
      </c>
      <c r="D42" s="68" t="s">
        <v>79</v>
      </c>
      <c r="E42" s="7">
        <f>'[1]Outubro-2023'!F40</f>
        <v>6112886.3500000006</v>
      </c>
      <c r="F42" s="8">
        <f t="shared" si="0"/>
        <v>6264170.0600000005</v>
      </c>
      <c r="G42" s="69">
        <v>0</v>
      </c>
      <c r="H42" s="70">
        <v>0</v>
      </c>
      <c r="I42" s="71">
        <v>151283.71</v>
      </c>
      <c r="J42" s="55"/>
      <c r="K42" s="55"/>
      <c r="L42" s="58"/>
    </row>
    <row r="43" spans="2:12" ht="15" customHeight="1" x14ac:dyDescent="0.2">
      <c r="B43" s="34" t="s">
        <v>80</v>
      </c>
      <c r="C43" s="142"/>
      <c r="D43" s="72" t="s">
        <v>81</v>
      </c>
      <c r="E43" s="7">
        <f>'[1]Outubro-2023'!F41</f>
        <v>13626247.919999998</v>
      </c>
      <c r="F43" s="8">
        <f t="shared" si="0"/>
        <v>13896004.599999998</v>
      </c>
      <c r="G43" s="69">
        <v>0</v>
      </c>
      <c r="H43" s="39">
        <v>0</v>
      </c>
      <c r="I43" s="73">
        <v>269756.68</v>
      </c>
      <c r="J43" s="55"/>
      <c r="K43" s="55"/>
      <c r="L43" s="32"/>
    </row>
    <row r="44" spans="2:12" ht="15" customHeight="1" x14ac:dyDescent="0.2">
      <c r="B44" s="34" t="s">
        <v>82</v>
      </c>
      <c r="C44" s="142"/>
      <c r="D44" s="74" t="s">
        <v>83</v>
      </c>
      <c r="E44" s="7">
        <f>'[1]Outubro-2023'!F42</f>
        <v>569223.46000000008</v>
      </c>
      <c r="F44" s="39">
        <f>E44+G44+H44+I44</f>
        <v>632264.44000000006</v>
      </c>
      <c r="G44" s="75">
        <v>0</v>
      </c>
      <c r="H44" s="76">
        <v>0</v>
      </c>
      <c r="I44" s="73">
        <v>63040.98</v>
      </c>
      <c r="J44" s="55"/>
      <c r="K44" s="55"/>
      <c r="L44" s="32"/>
    </row>
    <row r="45" spans="2:12" ht="15" customHeight="1" thickBot="1" x14ac:dyDescent="0.25">
      <c r="B45" s="41" t="s">
        <v>84</v>
      </c>
      <c r="C45" s="143"/>
      <c r="D45" s="77" t="s">
        <v>85</v>
      </c>
      <c r="E45" s="65">
        <f>'[1]Outubro-2023'!F43</f>
        <v>1518225.0799999998</v>
      </c>
      <c r="F45" s="78">
        <f>E45+G45+H45+I45</f>
        <v>1532539.17</v>
      </c>
      <c r="G45" s="79">
        <v>0</v>
      </c>
      <c r="H45" s="80">
        <v>0</v>
      </c>
      <c r="I45" s="81">
        <v>14314.09</v>
      </c>
      <c r="J45" s="55"/>
      <c r="K45" s="82"/>
    </row>
    <row r="46" spans="2:12" ht="13.5" customHeight="1" x14ac:dyDescent="0.2">
      <c r="B46" s="49" t="s">
        <v>86</v>
      </c>
      <c r="C46" s="141" t="s">
        <v>87</v>
      </c>
      <c r="D46" s="72" t="s">
        <v>88</v>
      </c>
      <c r="E46" s="7">
        <f>'[1]Outubro-2023'!F44</f>
        <v>3108503.6799999988</v>
      </c>
      <c r="F46" s="8">
        <f t="shared" si="0"/>
        <v>3518919.9799999986</v>
      </c>
      <c r="G46" s="9">
        <v>0</v>
      </c>
      <c r="H46" s="9">
        <v>0</v>
      </c>
      <c r="I46" s="83">
        <v>410416.3</v>
      </c>
      <c r="J46" s="55"/>
      <c r="K46" s="55"/>
    </row>
    <row r="47" spans="2:12" ht="13.5" customHeight="1" x14ac:dyDescent="0.2">
      <c r="B47" s="34" t="s">
        <v>89</v>
      </c>
      <c r="C47" s="142"/>
      <c r="D47" s="22" t="s">
        <v>90</v>
      </c>
      <c r="E47" s="7">
        <f>'[1]Outubro-2023'!F45</f>
        <v>1336823.5299999998</v>
      </c>
      <c r="F47" s="8">
        <f t="shared" si="0"/>
        <v>1492213.5199999998</v>
      </c>
      <c r="G47" s="12">
        <v>0</v>
      </c>
      <c r="H47" s="12">
        <v>0</v>
      </c>
      <c r="I47" s="84">
        <v>155389.99</v>
      </c>
      <c r="J47" s="55"/>
      <c r="K47" s="55"/>
    </row>
    <row r="48" spans="2:12" ht="13.5" customHeight="1" x14ac:dyDescent="0.2">
      <c r="B48" s="34" t="s">
        <v>91</v>
      </c>
      <c r="C48" s="142"/>
      <c r="D48" s="22" t="s">
        <v>92</v>
      </c>
      <c r="E48" s="7">
        <f>'[1]Outubro-2023'!F46</f>
        <v>9158896.4499999993</v>
      </c>
      <c r="F48" s="30">
        <f>E48+G48+H48+I48</f>
        <v>9396986.0699999984</v>
      </c>
      <c r="G48" s="12">
        <v>0</v>
      </c>
      <c r="H48" s="12">
        <v>0</v>
      </c>
      <c r="I48" s="84">
        <v>238089.62</v>
      </c>
      <c r="J48" s="2"/>
      <c r="K48" s="2"/>
    </row>
    <row r="49" spans="2:11" ht="13.5" customHeight="1" x14ac:dyDescent="0.2">
      <c r="B49" s="34" t="s">
        <v>93</v>
      </c>
      <c r="C49" s="142"/>
      <c r="D49" s="74" t="s">
        <v>94</v>
      </c>
      <c r="E49" s="7">
        <f>'[1]Outubro-2023'!F47</f>
        <v>4103201.0600000024</v>
      </c>
      <c r="F49" s="39">
        <f t="shared" si="0"/>
        <v>4578907.2300000023</v>
      </c>
      <c r="G49" s="17">
        <v>0</v>
      </c>
      <c r="H49" s="17">
        <v>0</v>
      </c>
      <c r="I49" s="84">
        <v>475706.17</v>
      </c>
      <c r="J49" s="2"/>
      <c r="K49" s="2"/>
    </row>
    <row r="50" spans="2:11" ht="13.5" customHeight="1" x14ac:dyDescent="0.2">
      <c r="B50" s="34" t="s">
        <v>95</v>
      </c>
      <c r="C50" s="142"/>
      <c r="D50" s="63" t="s">
        <v>96</v>
      </c>
      <c r="E50" s="7">
        <f>'[1]Outubro-2023'!F48</f>
        <v>5793111.8600000003</v>
      </c>
      <c r="F50" s="39">
        <f t="shared" si="0"/>
        <v>5838810.9199999999</v>
      </c>
      <c r="G50" s="17">
        <v>0</v>
      </c>
      <c r="H50" s="17">
        <v>0</v>
      </c>
      <c r="I50" s="84">
        <v>45699.06</v>
      </c>
      <c r="J50" s="2"/>
      <c r="K50" s="2"/>
    </row>
    <row r="51" spans="2:11" ht="13.5" customHeight="1" thickBot="1" x14ac:dyDescent="0.25">
      <c r="B51" s="41" t="s">
        <v>97</v>
      </c>
      <c r="C51" s="143"/>
      <c r="D51" s="85" t="s">
        <v>98</v>
      </c>
      <c r="E51" s="65">
        <f>'[1]Outubro-2023'!F49</f>
        <v>9733819.1500000004</v>
      </c>
      <c r="F51" s="43">
        <f>E51+G51+H51+I51</f>
        <v>9821312.4399999995</v>
      </c>
      <c r="G51" s="65">
        <v>0</v>
      </c>
      <c r="H51" s="65">
        <v>0</v>
      </c>
      <c r="I51" s="86">
        <v>87493.29</v>
      </c>
      <c r="J51" s="2"/>
      <c r="K51" s="87"/>
    </row>
    <row r="52" spans="2:11" ht="15" customHeight="1" thickBot="1" x14ac:dyDescent="0.25">
      <c r="B52" s="41" t="s">
        <v>99</v>
      </c>
      <c r="C52" s="36" t="s">
        <v>100</v>
      </c>
      <c r="D52" s="88" t="s">
        <v>101</v>
      </c>
      <c r="E52" s="65">
        <f>'[1]Outubro-2023'!F50</f>
        <v>30190913.500000004</v>
      </c>
      <c r="F52" s="8">
        <f t="shared" si="0"/>
        <v>30489494.440000005</v>
      </c>
      <c r="G52" s="78">
        <v>0</v>
      </c>
      <c r="H52" s="78">
        <v>0</v>
      </c>
      <c r="I52" s="89">
        <v>298580.94</v>
      </c>
      <c r="J52" s="2"/>
      <c r="K52" s="87"/>
    </row>
    <row r="53" spans="2:11" ht="15.75" customHeight="1" thickBot="1" x14ac:dyDescent="0.25">
      <c r="B53" s="153" t="s">
        <v>102</v>
      </c>
      <c r="C53" s="154"/>
      <c r="D53" s="155"/>
      <c r="E53" s="90">
        <f>SUM(E10:E52)</f>
        <v>1116205828.6600003</v>
      </c>
      <c r="F53" s="91">
        <f>SUM(F10:F52)</f>
        <v>1154487548.24</v>
      </c>
      <c r="G53" s="92">
        <f>SUM(G10:G52)</f>
        <v>10336552.91</v>
      </c>
      <c r="H53" s="93">
        <f>SUM(H10:H52)</f>
        <v>-4414045.41</v>
      </c>
      <c r="I53" s="93">
        <f>SUM(I10:I52)</f>
        <v>32359212.079999998</v>
      </c>
      <c r="J53" s="2"/>
      <c r="K53" s="19"/>
    </row>
    <row r="54" spans="2:11" ht="11.25" customHeight="1" x14ac:dyDescent="0.2">
      <c r="B54" s="94"/>
      <c r="C54" s="94"/>
      <c r="D54" s="94"/>
      <c r="E54" s="94"/>
      <c r="F54" s="94"/>
      <c r="G54" s="95"/>
      <c r="H54" s="95"/>
      <c r="I54" s="95"/>
      <c r="J54" s="2"/>
      <c r="K54" s="19"/>
    </row>
    <row r="55" spans="2:11" ht="12" customHeight="1" x14ac:dyDescent="0.2">
      <c r="B55" s="94" t="s">
        <v>103</v>
      </c>
      <c r="C55" s="94"/>
      <c r="D55" s="19"/>
      <c r="E55" s="96"/>
      <c r="F55" s="97"/>
      <c r="G55" s="98"/>
      <c r="H55" s="156" t="s">
        <v>113</v>
      </c>
      <c r="I55" s="156"/>
      <c r="J55" s="2"/>
      <c r="K55" s="19"/>
    </row>
    <row r="56" spans="2:11" ht="12.75" customHeight="1" x14ac:dyDescent="0.2">
      <c r="B56" s="94"/>
      <c r="C56" s="94"/>
      <c r="D56" s="19"/>
      <c r="E56" s="96"/>
      <c r="F56" s="32"/>
      <c r="G56" s="94"/>
      <c r="H56" s="99"/>
      <c r="I56" s="99"/>
      <c r="J56" s="2"/>
      <c r="K56" s="19"/>
    </row>
    <row r="57" spans="2:11" ht="13.5" customHeight="1" x14ac:dyDescent="0.2">
      <c r="B57" s="19" t="s">
        <v>104</v>
      </c>
      <c r="C57" s="19"/>
      <c r="D57" s="19" t="s">
        <v>104</v>
      </c>
      <c r="E57" s="94"/>
      <c r="F57" s="94"/>
      <c r="G57" s="94"/>
      <c r="H57" s="100"/>
      <c r="I57" s="100"/>
      <c r="J57" s="2"/>
      <c r="K57" s="19"/>
    </row>
    <row r="58" spans="2:11" ht="12" customHeight="1" x14ac:dyDescent="0.2">
      <c r="B58" s="101" t="s">
        <v>105</v>
      </c>
      <c r="C58" s="3"/>
      <c r="D58" s="101" t="s">
        <v>106</v>
      </c>
      <c r="E58" s="94"/>
      <c r="F58" s="94"/>
      <c r="G58" s="94"/>
      <c r="H58" s="32"/>
      <c r="I58" s="32"/>
    </row>
    <row r="59" spans="2:11" ht="16.5" customHeight="1" x14ac:dyDescent="0.2">
      <c r="B59" s="102" t="s">
        <v>107</v>
      </c>
      <c r="C59" s="19"/>
      <c r="D59" s="102" t="s">
        <v>108</v>
      </c>
      <c r="E59" s="94"/>
      <c r="F59" s="94"/>
      <c r="G59" s="94"/>
      <c r="H59" s="2"/>
      <c r="I59" s="2"/>
    </row>
    <row r="60" spans="2:11" ht="9" customHeight="1" x14ac:dyDescent="0.2">
      <c r="B60" s="19"/>
      <c r="C60" s="19"/>
      <c r="D60" s="103"/>
      <c r="E60" s="103"/>
      <c r="F60" s="103"/>
      <c r="G60" s="94"/>
      <c r="H60" s="2"/>
      <c r="I60" s="2"/>
    </row>
    <row r="61" spans="2:11" ht="10.5" customHeight="1" x14ac:dyDescent="0.2">
      <c r="B61" s="19"/>
      <c r="C61" s="102"/>
      <c r="D61" s="104"/>
      <c r="E61" s="19"/>
      <c r="F61" s="19"/>
      <c r="G61" s="94"/>
      <c r="H61" s="2"/>
      <c r="I61" s="2"/>
    </row>
    <row r="62" spans="2:11" ht="11.25" customHeight="1" x14ac:dyDescent="0.2">
      <c r="B62" s="150" t="s">
        <v>109</v>
      </c>
      <c r="C62" s="150"/>
      <c r="D62" s="150"/>
      <c r="E62" s="150"/>
      <c r="F62" s="150"/>
      <c r="G62" s="150"/>
      <c r="H62" s="150"/>
      <c r="I62" s="150"/>
    </row>
    <row r="63" spans="2:11" ht="9" customHeight="1" x14ac:dyDescent="0.2">
      <c r="B63" s="151" t="s">
        <v>110</v>
      </c>
      <c r="C63" s="151"/>
      <c r="D63" s="151"/>
      <c r="E63" s="151"/>
      <c r="F63" s="151"/>
      <c r="G63" s="151"/>
      <c r="H63" s="151"/>
      <c r="I63" s="151"/>
    </row>
    <row r="64" spans="2:11" ht="12.75" customHeight="1" x14ac:dyDescent="0.2">
      <c r="B64" s="152" t="s">
        <v>111</v>
      </c>
      <c r="C64" s="152"/>
      <c r="D64" s="152"/>
      <c r="E64" s="152"/>
      <c r="F64" s="152"/>
      <c r="G64" s="152"/>
      <c r="H64" s="152"/>
      <c r="I64" s="152"/>
    </row>
    <row r="65" spans="1:10" ht="12" customHeight="1" x14ac:dyDescent="0.2">
      <c r="B65" s="105"/>
      <c r="C65" s="105"/>
      <c r="D65" s="104"/>
      <c r="E65" s="19"/>
      <c r="F65" s="19"/>
      <c r="G65" s="94"/>
      <c r="H65" s="2"/>
      <c r="I65" s="2"/>
    </row>
    <row r="66" spans="1:10" ht="15.75" customHeight="1" x14ac:dyDescent="0.2">
      <c r="B66" s="105"/>
      <c r="C66" s="105"/>
      <c r="D66" s="104"/>
      <c r="E66" s="105"/>
      <c r="F66" s="105"/>
      <c r="G66" s="94"/>
      <c r="H66" s="2"/>
      <c r="I66" s="2"/>
    </row>
    <row r="67" spans="1:10" ht="14.25" customHeight="1" x14ac:dyDescent="0.2">
      <c r="B67" s="106"/>
      <c r="C67" s="106"/>
      <c r="D67" s="104"/>
      <c r="E67" s="106"/>
      <c r="F67" s="106"/>
      <c r="G67" s="94"/>
      <c r="H67" s="2"/>
      <c r="I67" s="2"/>
    </row>
    <row r="68" spans="1:10" ht="12" customHeight="1" x14ac:dyDescent="0.2">
      <c r="A68" s="2"/>
      <c r="B68" s="107"/>
      <c r="C68" s="107"/>
      <c r="D68" s="107"/>
      <c r="E68" s="108"/>
      <c r="F68" s="108"/>
      <c r="G68" s="109"/>
      <c r="H68" s="109"/>
      <c r="I68" s="102"/>
    </row>
    <row r="69" spans="1:10" ht="10.5" customHeight="1" x14ac:dyDescent="0.2">
      <c r="B69" s="110"/>
      <c r="C69" s="110"/>
      <c r="D69" s="110"/>
      <c r="E69" s="110"/>
      <c r="F69" s="110"/>
      <c r="G69" s="110"/>
      <c r="H69" s="110"/>
      <c r="I69" s="110"/>
    </row>
    <row r="70" spans="1:10" ht="12.75" customHeight="1" x14ac:dyDescent="0.2">
      <c r="B70" s="94"/>
      <c r="C70" s="94"/>
      <c r="D70" s="94"/>
      <c r="E70" s="94"/>
      <c r="F70" s="94"/>
      <c r="G70" s="94"/>
      <c r="H70" s="94"/>
      <c r="I70" s="94"/>
    </row>
    <row r="71" spans="1:10" x14ac:dyDescent="0.2">
      <c r="B71" s="94"/>
      <c r="C71" s="94"/>
      <c r="D71" s="94"/>
      <c r="E71" s="94"/>
      <c r="F71" s="94"/>
      <c r="G71" s="94"/>
      <c r="H71" s="94"/>
      <c r="I71" s="94"/>
    </row>
    <row r="72" spans="1:10" x14ac:dyDescent="0.2">
      <c r="D72" s="94"/>
      <c r="F72" s="18"/>
    </row>
    <row r="73" spans="1:10" x14ac:dyDescent="0.2">
      <c r="D73" s="94"/>
    </row>
    <row r="74" spans="1:10" x14ac:dyDescent="0.2">
      <c r="D74" s="94"/>
    </row>
    <row r="75" spans="1:10" x14ac:dyDescent="0.2">
      <c r="D75" s="94"/>
      <c r="E75" s="111"/>
      <c r="F75" s="33"/>
      <c r="G75" s="33"/>
      <c r="H75" s="33"/>
      <c r="I75" s="33"/>
      <c r="J75" s="33"/>
    </row>
    <row r="76" spans="1:10" x14ac:dyDescent="0.2">
      <c r="D76" s="94"/>
    </row>
    <row r="77" spans="1:10" x14ac:dyDescent="0.2">
      <c r="D77" s="94"/>
    </row>
    <row r="78" spans="1:10" x14ac:dyDescent="0.2">
      <c r="D78" s="94"/>
    </row>
    <row r="79" spans="1:10" x14ac:dyDescent="0.2">
      <c r="D79" s="94"/>
    </row>
    <row r="80" spans="1:10" x14ac:dyDescent="0.2">
      <c r="D80" s="94"/>
    </row>
    <row r="81" spans="4:4" x14ac:dyDescent="0.2">
      <c r="D81" s="94"/>
    </row>
  </sheetData>
  <mergeCells count="15">
    <mergeCell ref="B62:I62"/>
    <mergeCell ref="B63:I63"/>
    <mergeCell ref="B64:I64"/>
    <mergeCell ref="C29:C30"/>
    <mergeCell ref="C31:C41"/>
    <mergeCell ref="C42:C45"/>
    <mergeCell ref="C46:C51"/>
    <mergeCell ref="B53:D53"/>
    <mergeCell ref="H55:I55"/>
    <mergeCell ref="C25:C28"/>
    <mergeCell ref="B3:I3"/>
    <mergeCell ref="B4:I4"/>
    <mergeCell ref="B6:I7"/>
    <mergeCell ref="C10:C19"/>
    <mergeCell ref="C21:C23"/>
  </mergeCells>
  <printOptions horizontalCentered="1"/>
  <pageMargins left="0.19685039370078741" right="0.19685039370078741" top="0.19685039370078741" bottom="0.31496062992125984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CCI-novembro-2023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2023-12-26T13:06:57Z</cp:lastPrinted>
  <dcterms:created xsi:type="dcterms:W3CDTF">2023-12-12T14:03:50Z</dcterms:created>
  <dcterms:modified xsi:type="dcterms:W3CDTF">2023-12-26T13:22:35Z</dcterms:modified>
</cp:coreProperties>
</file>