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DCFC4A50-25C1-466A-91D3-93A08737D41A}" xr6:coauthVersionLast="47" xr6:coauthVersionMax="47" xr10:uidLastSave="{00000000-0000-0000-0000-000000000000}"/>
  <bookViews>
    <workbookView xWindow="-120" yWindow="-120" windowWidth="29040" windowHeight="15720" xr2:uid="{B9A85F96-7CA0-44D6-B6C3-A0DB84208B48}"/>
  </bookViews>
  <sheets>
    <sheet name="CCI-Dezembro-202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E54" i="1"/>
  <c r="F54" i="1" s="1"/>
  <c r="G53" i="1"/>
  <c r="G55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F45" i="1"/>
  <c r="E45" i="1"/>
  <c r="E44" i="1"/>
  <c r="F44" i="1" s="1"/>
  <c r="F43" i="1"/>
  <c r="E43" i="1"/>
  <c r="F42" i="1"/>
  <c r="E42" i="1"/>
  <c r="E41" i="1"/>
  <c r="F41" i="1" s="1"/>
  <c r="E40" i="1"/>
  <c r="F40" i="1" s="1"/>
  <c r="E39" i="1"/>
  <c r="F39" i="1" s="1"/>
  <c r="E38" i="1"/>
  <c r="F38" i="1" s="1"/>
  <c r="F37" i="1"/>
  <c r="E37" i="1"/>
  <c r="E36" i="1"/>
  <c r="F36" i="1" s="1"/>
  <c r="F35" i="1"/>
  <c r="E35" i="1"/>
  <c r="E34" i="1"/>
  <c r="F34" i="1" s="1"/>
  <c r="E33" i="1"/>
  <c r="F33" i="1" s="1"/>
  <c r="E32" i="1"/>
  <c r="F32" i="1" s="1"/>
  <c r="E31" i="1"/>
  <c r="F31" i="1" s="1"/>
  <c r="F30" i="1"/>
  <c r="E30" i="1"/>
  <c r="F29" i="1"/>
  <c r="E29" i="1"/>
  <c r="E28" i="1"/>
  <c r="F28" i="1" s="1"/>
  <c r="E27" i="1"/>
  <c r="F27" i="1" s="1"/>
  <c r="E26" i="1"/>
  <c r="F26" i="1" s="1"/>
  <c r="F25" i="1"/>
  <c r="E25" i="1"/>
  <c r="F24" i="1"/>
  <c r="E24" i="1"/>
  <c r="E23" i="1"/>
  <c r="F23" i="1" s="1"/>
  <c r="F22" i="1"/>
  <c r="E22" i="1"/>
  <c r="E21" i="1"/>
  <c r="F21" i="1" s="1"/>
  <c r="E20" i="1"/>
  <c r="F20" i="1" s="1"/>
  <c r="E19" i="1"/>
  <c r="F19" i="1" s="1"/>
  <c r="E18" i="1"/>
  <c r="F18" i="1" s="1"/>
  <c r="F17" i="1"/>
  <c r="E17" i="1"/>
  <c r="F16" i="1"/>
  <c r="E16" i="1"/>
  <c r="E15" i="1"/>
  <c r="F15" i="1" s="1"/>
  <c r="E14" i="1"/>
  <c r="F14" i="1" s="1"/>
  <c r="E13" i="1"/>
  <c r="F13" i="1" s="1"/>
  <c r="E12" i="1"/>
  <c r="F12" i="1" s="1"/>
  <c r="E11" i="1"/>
  <c r="F11" i="1" s="1"/>
  <c r="F10" i="1"/>
  <c r="E10" i="1"/>
  <c r="E55" i="1" l="1"/>
  <c r="F55" i="1"/>
</calcChain>
</file>

<file path=xl/sharedStrings.xml><?xml version="1.0" encoding="utf-8"?>
<sst xmlns="http://schemas.openxmlformats.org/spreadsheetml/2006/main" count="124" uniqueCount="118">
  <si>
    <t>PREFEITURA MUNICIPAL DE BOA VISTA</t>
  </si>
  <si>
    <t>REGIME DE PREVIDÊNCIA SOCIAL DOS SERVIDORES PÚBLICOS DO MUNICÍPIO DE BOA VISTA - PRESSEM</t>
  </si>
  <si>
    <t>Composição da Carteira de Investimentos - DEZEMBRO/2023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</si>
  <si>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</si>
  <si>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</si>
  <si>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</si>
  <si>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</si>
  <si>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</si>
  <si>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</si>
  <si>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</si>
  <si>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</si>
  <si>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</si>
  <si>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</si>
  <si>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</si>
  <si>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</si>
  <si>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</si>
  <si>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</si>
  <si>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</si>
  <si>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</si>
  <si>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</si>
  <si>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</si>
  <si>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</si>
  <si>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</si>
  <si>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</si>
  <si>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</si>
  <si>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</si>
  <si>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</si>
  <si>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</si>
  <si>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</si>
  <si>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</si>
  <si>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</si>
  <si>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</si>
  <si>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</si>
  <si>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</si>
  <si>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</si>
  <si>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</si>
  <si>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</si>
  <si>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</si>
  <si>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</si>
  <si>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</si>
  <si>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</si>
  <si>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</si>
  <si>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</si>
  <si>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</si>
  <si>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</si>
  <si>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</si>
  <si>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</si>
  <si>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</si>
  <si>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</si>
  <si>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</si>
  <si>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3797-4/7917-0</t>
  </si>
  <si>
    <t>BB PREVID FLUXO RF</t>
  </si>
  <si>
    <t>42.592.315/0001-15</t>
  </si>
  <si>
    <t>BB RF CP AUTOMÁTICO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</si>
  <si>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</si>
  <si>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</si>
  <si>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</si>
  <si>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</si>
  <si>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</si>
  <si>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</si>
  <si>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</si>
  <si>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</si>
  <si>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</si>
  <si>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</si>
  <si>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</si>
  <si>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</si>
  <si>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</si>
  <si>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</si>
  <si>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</si>
  <si>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</si>
  <si>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</si>
  <si>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</si>
  <si>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</si>
  <si>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</si>
  <si>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</si>
  <si>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</si>
  <si>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</si>
  <si>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</si>
  <si>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</si>
  <si>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</si>
  <si>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</si>
  <si>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</si>
  <si>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</si>
  <si>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</si>
  <si>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</si>
  <si>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</si>
  <si>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</si>
  <si>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</si>
  <si>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</si>
  <si>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</si>
  <si>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</si>
  <si>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</si>
  <si>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</si>
  <si>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</si>
  <si>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</si>
  <si>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</si>
  <si>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</si>
  <si>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</si>
  <si>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</si>
  <si>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</si>
  <si>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</si>
  <si>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</si>
  <si>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</si>
  <si>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03.399.411/0001-90</t>
  </si>
  <si>
    <t>0522/432917-1</t>
  </si>
  <si>
    <t>BRADESCO FI RF REFERENCIADO DI PREMIUM</t>
  </si>
  <si>
    <t>SALDO TOTAL</t>
  </si>
  <si>
    <t>Elaborado  por:</t>
  </si>
  <si>
    <t>Boa Vista,  de 8 de janeiro 2024</t>
  </si>
  <si>
    <t>(Assinatura eletrônica)</t>
  </si>
  <si>
    <t>Odete Costa</t>
  </si>
  <si>
    <t>Anna Carolina Vieira de Siqueira e Silva</t>
  </si>
  <si>
    <t>Agente Municipal</t>
  </si>
  <si>
    <t xml:space="preserve">Diretora de Administração e Finanças 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</si>
  <si>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</si>
  <si>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</si>
  <si>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</si>
  <si>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FI CAIXA BRASIL 2027 X TP 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</si>
</sst>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4" fillId="0" borderId="0" xfId="0" applyNumberFormat="1" applyFont="1"/>
    <xf numFmtId="0" fontId="5" fillId="0" borderId="0" xfId="0" applyFont="1"/>
    <xf numFmtId="165" fontId="2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7" fontId="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" fontId="0" fillId="0" borderId="0" xfId="0" applyNumberFormat="1" applyAlignment="1">
      <alignment vertical="center"/>
    </xf>
    <xf numFmtId="0" fontId="11" fillId="0" borderId="0" xfId="0" applyFont="1" applyAlignment="1">
      <alignment horizontal="right" vertical="center"/>
    </xf>
    <xf numFmtId="4" fontId="0" fillId="0" borderId="0" xfId="0" applyNumberForma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165" fontId="4" fillId="3" borderId="4" xfId="2" applyNumberFormat="1" applyFont="1" applyFill="1" applyBorder="1" applyAlignment="1">
      <alignment horizontal="center" vertical="center"/>
    </xf>
    <xf numFmtId="165" fontId="4" fillId="3" borderId="6" xfId="2" applyNumberFormat="1" applyFont="1" applyFill="1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165" fontId="4" fillId="3" borderId="7" xfId="2" applyNumberFormat="1" applyFont="1" applyFill="1" applyBorder="1" applyAlignment="1">
      <alignment horizontal="center" vertical="center"/>
    </xf>
    <xf numFmtId="165" fontId="5" fillId="3" borderId="10" xfId="2" applyNumberFormat="1" applyFont="1" applyFill="1" applyBorder="1" applyAlignment="1">
      <alignment horizontal="center" vertical="center"/>
    </xf>
    <xf numFmtId="165" fontId="5" fillId="3" borderId="7" xfId="2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0" fontId="4" fillId="3" borderId="0" xfId="1" applyNumberFormat="1" applyFont="1" applyFill="1" applyBorder="1" applyAlignment="1"/>
    <xf numFmtId="166" fontId="4" fillId="3" borderId="0" xfId="1" applyNumberFormat="1" applyFont="1" applyFill="1" applyBorder="1" applyAlignment="1"/>
    <xf numFmtId="165" fontId="5" fillId="3" borderId="11" xfId="2" applyNumberFormat="1" applyFont="1" applyFill="1" applyBorder="1" applyAlignment="1">
      <alignment horizontal="center" vertical="center"/>
    </xf>
    <xf numFmtId="167" fontId="4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67" fontId="4" fillId="3" borderId="0" xfId="0" applyNumberFormat="1" applyFont="1" applyFill="1" applyAlignment="1">
      <alignment horizontal="center"/>
    </xf>
    <xf numFmtId="0" fontId="5" fillId="3" borderId="9" xfId="0" applyFont="1" applyFill="1" applyBorder="1" applyAlignment="1">
      <alignment horizontal="left" vertical="center"/>
    </xf>
    <xf numFmtId="168" fontId="6" fillId="3" borderId="11" xfId="2" applyNumberFormat="1" applyFont="1" applyFill="1" applyBorder="1" applyAlignment="1">
      <alignment horizontal="center" vertical="center"/>
    </xf>
    <xf numFmtId="43" fontId="4" fillId="3" borderId="0" xfId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165" fontId="4" fillId="3" borderId="12" xfId="2" applyNumberFormat="1" applyFont="1" applyFill="1" applyBorder="1" applyAlignment="1">
      <alignment horizontal="center" vertical="center"/>
    </xf>
    <xf numFmtId="165" fontId="5" fillId="3" borderId="15" xfId="2" applyNumberFormat="1" applyFont="1" applyFill="1" applyBorder="1" applyAlignment="1">
      <alignment horizontal="center" vertical="center"/>
    </xf>
    <xf numFmtId="165" fontId="5" fillId="3" borderId="12" xfId="2" applyNumberFormat="1" applyFont="1" applyFill="1" applyBorder="1" applyAlignment="1">
      <alignment horizontal="center" vertical="center"/>
    </xf>
    <xf numFmtId="4" fontId="4" fillId="3" borderId="1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165" fontId="4" fillId="3" borderId="13" xfId="2" applyNumberFormat="1" applyFont="1" applyFill="1" applyBorder="1" applyAlignment="1">
      <alignment horizontal="center" vertical="center"/>
    </xf>
    <xf numFmtId="165" fontId="5" fillId="3" borderId="3" xfId="2" applyNumberFormat="1" applyFont="1" applyFill="1" applyBorder="1" applyAlignment="1">
      <alignment horizontal="center" vertical="center"/>
    </xf>
    <xf numFmtId="165" fontId="5" fillId="3" borderId="2" xfId="2" applyNumberFormat="1" applyFont="1" applyFill="1" applyBorder="1" applyAlignment="1">
      <alignment horizontal="center" vertical="center"/>
    </xf>
    <xf numFmtId="168" fontId="6" fillId="3" borderId="2" xfId="2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 vertical="center"/>
    </xf>
    <xf numFmtId="4" fontId="4" fillId="3" borderId="0" xfId="0" applyNumberFormat="1" applyFont="1" applyFill="1"/>
    <xf numFmtId="0" fontId="5" fillId="3" borderId="6" xfId="0" applyFont="1" applyFill="1" applyBorder="1" applyAlignment="1">
      <alignment horizontal="left" vertical="center"/>
    </xf>
    <xf numFmtId="165" fontId="5" fillId="3" borderId="6" xfId="2" applyNumberFormat="1" applyFont="1" applyFill="1" applyBorder="1" applyAlignment="1">
      <alignment horizontal="center" vertical="center"/>
    </xf>
    <xf numFmtId="165" fontId="5" fillId="3" borderId="4" xfId="2" applyNumberFormat="1" applyFont="1" applyFill="1" applyBorder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horizontal="center"/>
    </xf>
    <xf numFmtId="165" fontId="7" fillId="3" borderId="2" xfId="2" applyNumberFormat="1" applyFont="1" applyFill="1" applyBorder="1" applyAlignment="1">
      <alignment horizontal="center" vertical="center"/>
    </xf>
    <xf numFmtId="165" fontId="5" fillId="3" borderId="5" xfId="2" applyNumberFormat="1" applyFont="1" applyFill="1" applyBorder="1" applyAlignment="1">
      <alignment horizontal="center" vertical="center"/>
    </xf>
    <xf numFmtId="168" fontId="4" fillId="3" borderId="0" xfId="0" applyNumberFormat="1" applyFont="1" applyFill="1" applyAlignment="1">
      <alignment horizontal="center" vertical="center"/>
    </xf>
    <xf numFmtId="165" fontId="5" fillId="3" borderId="13" xfId="2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165" fontId="4" fillId="3" borderId="16" xfId="2" applyNumberFormat="1" applyFont="1" applyFill="1" applyBorder="1" applyAlignment="1">
      <alignment horizontal="center" vertical="center"/>
    </xf>
    <xf numFmtId="165" fontId="5" fillId="3" borderId="16" xfId="2" applyNumberFormat="1" applyFont="1" applyFill="1" applyBorder="1" applyAlignment="1">
      <alignment horizontal="center" vertical="center"/>
    </xf>
    <xf numFmtId="4" fontId="4" fillId="3" borderId="16" xfId="1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5" fontId="7" fillId="3" borderId="16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8" fontId="4" fillId="3" borderId="0" xfId="0" applyNumberFormat="1" applyFont="1" applyFill="1" applyAlignment="1">
      <alignment horizontal="center"/>
    </xf>
    <xf numFmtId="168" fontId="4" fillId="3" borderId="7" xfId="1" applyNumberFormat="1" applyFont="1" applyFill="1" applyBorder="1" applyAlignment="1">
      <alignment horizontal="center" vertical="center"/>
    </xf>
    <xf numFmtId="168" fontId="4" fillId="3" borderId="0" xfId="0" applyNumberFormat="1" applyFont="1" applyFill="1" applyAlignment="1">
      <alignment horizontal="left"/>
    </xf>
    <xf numFmtId="0" fontId="8" fillId="3" borderId="0" xfId="0" applyFont="1" applyFill="1"/>
    <xf numFmtId="168" fontId="4" fillId="3" borderId="0" xfId="0" applyNumberFormat="1" applyFont="1" applyFill="1" applyAlignment="1">
      <alignment vertical="center"/>
    </xf>
    <xf numFmtId="43" fontId="5" fillId="3" borderId="0" xfId="1" applyFont="1" applyFill="1" applyBorder="1" applyAlignment="1"/>
    <xf numFmtId="0" fontId="5" fillId="3" borderId="17" xfId="0" applyFont="1" applyFill="1" applyBorder="1" applyAlignment="1">
      <alignment horizontal="left" vertical="center"/>
    </xf>
    <xf numFmtId="43" fontId="4" fillId="3" borderId="0" xfId="1" applyFont="1" applyFill="1" applyBorder="1" applyAlignment="1"/>
    <xf numFmtId="0" fontId="5" fillId="3" borderId="18" xfId="0" applyFont="1" applyFill="1" applyBorder="1" applyAlignment="1">
      <alignment horizontal="left" vertical="center"/>
    </xf>
    <xf numFmtId="165" fontId="4" fillId="3" borderId="11" xfId="2" applyNumberFormat="1" applyFont="1" applyFill="1" applyBorder="1" applyAlignment="1">
      <alignment horizontal="center" vertical="center"/>
    </xf>
    <xf numFmtId="4" fontId="4" fillId="3" borderId="11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165" fontId="5" fillId="3" borderId="7" xfId="2" applyNumberFormat="1" applyFont="1" applyFill="1" applyBorder="1" applyAlignment="1">
      <alignment horizontal="center" vertical="center" wrapText="1"/>
    </xf>
    <xf numFmtId="165" fontId="7" fillId="3" borderId="7" xfId="2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/>
    </xf>
    <xf numFmtId="165" fontId="5" fillId="3" borderId="12" xfId="2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/>
    </xf>
    <xf numFmtId="165" fontId="5" fillId="3" borderId="20" xfId="2" applyNumberFormat="1" applyFont="1" applyFill="1" applyBorder="1" applyAlignment="1">
      <alignment horizontal="center" vertical="center"/>
    </xf>
    <xf numFmtId="4" fontId="4" fillId="3" borderId="19" xfId="1" applyNumberFormat="1" applyFont="1" applyFill="1" applyBorder="1" applyAlignment="1">
      <alignment horizontal="center" vertical="center"/>
    </xf>
    <xf numFmtId="4" fontId="4" fillId="3" borderId="17" xfId="1" applyNumberFormat="1" applyFont="1" applyFill="1" applyBorder="1" applyAlignment="1">
      <alignment horizontal="center" vertical="center"/>
    </xf>
    <xf numFmtId="165" fontId="5" fillId="3" borderId="21" xfId="2" applyNumberFormat="1" applyFont="1" applyFill="1" applyBorder="1" applyAlignment="1">
      <alignment horizontal="center" vertical="center"/>
    </xf>
    <xf numFmtId="165" fontId="5" fillId="3" borderId="7" xfId="2" applyNumberFormat="1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left" vertical="center"/>
    </xf>
    <xf numFmtId="165" fontId="5" fillId="3" borderId="22" xfId="2" applyNumberFormat="1" applyFont="1" applyFill="1" applyBorder="1" applyAlignment="1">
      <alignment horizontal="center" vertical="center"/>
    </xf>
    <xf numFmtId="165" fontId="5" fillId="3" borderId="13" xfId="2" applyNumberFormat="1" applyFont="1" applyFill="1" applyBorder="1" applyAlignment="1">
      <alignment horizontal="center" vertical="top"/>
    </xf>
    <xf numFmtId="4" fontId="4" fillId="3" borderId="23" xfId="1" applyNumberFormat="1" applyFont="1" applyFill="1" applyBorder="1" applyAlignment="1">
      <alignment horizontal="center" vertical="center"/>
    </xf>
    <xf numFmtId="168" fontId="2" fillId="3" borderId="0" xfId="0" applyNumberFormat="1" applyFont="1" applyFill="1" applyAlignment="1">
      <alignment vertical="center"/>
    </xf>
    <xf numFmtId="168" fontId="4" fillId="3" borderId="16" xfId="0" applyNumberFormat="1" applyFont="1" applyFill="1" applyBorder="1" applyAlignment="1">
      <alignment horizontal="center" vertical="center"/>
    </xf>
    <xf numFmtId="168" fontId="4" fillId="3" borderId="7" xfId="0" applyNumberFormat="1" applyFont="1" applyFill="1" applyBorder="1" applyAlignment="1">
      <alignment horizontal="center" vertical="center"/>
    </xf>
    <xf numFmtId="165" fontId="7" fillId="3" borderId="7" xfId="2" applyNumberFormat="1" applyFont="1" applyFill="1" applyBorder="1" applyAlignment="1">
      <alignment horizontal="center" vertical="center"/>
    </xf>
    <xf numFmtId="169" fontId="4" fillId="3" borderId="0" xfId="0" applyNumberFormat="1" applyFont="1" applyFill="1" applyAlignment="1">
      <alignment horizontal="center"/>
    </xf>
    <xf numFmtId="0" fontId="5" fillId="3" borderId="23" xfId="0" applyFont="1" applyFill="1" applyBorder="1" applyAlignment="1">
      <alignment horizontal="left" vertical="center"/>
    </xf>
    <xf numFmtId="168" fontId="4" fillId="3" borderId="13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4" fontId="4" fillId="3" borderId="13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3333751</xdr:colOff>
      <xdr:row>1</xdr:row>
      <xdr:rowOff>9525</xdr:rowOff>
    </xdr:from>
    <xdr:to>
      <xdr:col>3</xdr:col>
      <xdr:colOff>4038600</xdr:colOff>
      <xdr:row>1</xdr:row>
      <xdr:rowOff>723900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BC811C3D-6BF2-48C8-BDB0-54FA97D3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1" y="9525"/>
          <a:ext cx="70484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F10">
            <v>107280920.87</v>
          </cell>
        </row>
        <row r="11">
          <cell r="F11">
            <v>18415442.330000002</v>
          </cell>
        </row>
        <row r="12">
          <cell r="F12">
            <v>77210488.169999957</v>
          </cell>
        </row>
        <row r="13">
          <cell r="F13">
            <v>15263679.979999997</v>
          </cell>
        </row>
        <row r="14">
          <cell r="F14">
            <v>39873253.50999999</v>
          </cell>
        </row>
        <row r="15">
          <cell r="F15">
            <v>122524701.45</v>
          </cell>
        </row>
        <row r="16">
          <cell r="F16">
            <v>14811568.280000007</v>
          </cell>
        </row>
        <row r="17">
          <cell r="F17">
            <v>216247345.20000005</v>
          </cell>
        </row>
        <row r="18">
          <cell r="F18">
            <v>13899881.079999998</v>
          </cell>
        </row>
        <row r="19">
          <cell r="F19">
            <v>1158298.31</v>
          </cell>
        </row>
        <row r="20">
          <cell r="F20">
            <v>4287091.6800000016</v>
          </cell>
        </row>
        <row r="21">
          <cell r="F21">
            <v>58832851.920000002</v>
          </cell>
        </row>
        <row r="22">
          <cell r="F22">
            <v>19271696.539999995</v>
          </cell>
        </row>
        <row r="23">
          <cell r="F23">
            <v>18043544.390000001</v>
          </cell>
        </row>
        <row r="24">
          <cell r="F24">
            <v>3404.0599999999995</v>
          </cell>
        </row>
        <row r="25">
          <cell r="F25">
            <v>33012042.399999995</v>
          </cell>
        </row>
        <row r="26">
          <cell r="F26">
            <v>13289780.600000001</v>
          </cell>
        </row>
        <row r="27">
          <cell r="F27">
            <v>8339744.8900000015</v>
          </cell>
        </row>
        <row r="28">
          <cell r="F28">
            <v>51912207.330000006</v>
          </cell>
        </row>
        <row r="29">
          <cell r="F29">
            <v>942468.85</v>
          </cell>
        </row>
        <row r="30">
          <cell r="F30">
            <v>0</v>
          </cell>
        </row>
        <row r="31">
          <cell r="F31">
            <v>19720557.650000002</v>
          </cell>
        </row>
        <row r="32">
          <cell r="F32">
            <v>63512737.81000001</v>
          </cell>
        </row>
        <row r="33">
          <cell r="F33">
            <v>11136806.349999998</v>
          </cell>
        </row>
        <row r="34">
          <cell r="F34">
            <v>9792148.7200000007</v>
          </cell>
        </row>
        <row r="35">
          <cell r="F35">
            <v>13815897.089999991</v>
          </cell>
        </row>
        <row r="36">
          <cell r="F36">
            <v>14113071.999999998</v>
          </cell>
        </row>
        <row r="37">
          <cell r="F37">
            <v>16979139.449999999</v>
          </cell>
        </row>
        <row r="38">
          <cell r="F38">
            <v>13734589.379999999</v>
          </cell>
        </row>
        <row r="39">
          <cell r="F39">
            <v>62663795.419999979</v>
          </cell>
        </row>
        <row r="40">
          <cell r="F40">
            <v>2347896.0499999998</v>
          </cell>
        </row>
        <row r="41">
          <cell r="F41">
            <v>4588873.6100000003</v>
          </cell>
        </row>
        <row r="42">
          <cell r="F42">
            <v>6264170.0600000005</v>
          </cell>
        </row>
        <row r="43">
          <cell r="F43">
            <v>13896004.599999998</v>
          </cell>
        </row>
        <row r="44">
          <cell r="F44">
            <v>632264.44000000006</v>
          </cell>
        </row>
        <row r="45">
          <cell r="F45">
            <v>1532539.17</v>
          </cell>
        </row>
        <row r="46">
          <cell r="F46">
            <v>3518919.9799999986</v>
          </cell>
        </row>
        <row r="47">
          <cell r="F47">
            <v>1492213.5199999998</v>
          </cell>
        </row>
        <row r="48">
          <cell r="F48">
            <v>9396986.0699999984</v>
          </cell>
        </row>
        <row r="49">
          <cell r="F49">
            <v>4578907.2300000023</v>
          </cell>
        </row>
        <row r="50">
          <cell r="F50">
            <v>5838810.9199999999</v>
          </cell>
        </row>
        <row r="51">
          <cell r="F51">
            <v>9821312.4399999995</v>
          </cell>
        </row>
        <row r="52">
          <cell r="F52">
            <v>30489494.440000005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16F7-BE48-48D6-A950-C4DF56A97CD6}">
  <dimension ref="A1:M82"/>
  <sheetViews>
    <sheetView tabSelected="1" topLeftCell="A5" zoomScale="87" zoomScaleNormal="87" workbookViewId="0">
      <selection activeCell="A54" sqref="A54:XFD54"/>
    </sheetView>
  </sheetViews>
  <sheetFormatPr defaultColWidth="9.140625" defaultRowHeight="15.75" x14ac:dyDescent="0.25"/>
  <cols>
    <col min="1" max="1" width="7.85546875" style="3" customWidth="1"/>
    <col min="2" max="2" width="22.5703125" style="3" customWidth="1"/>
    <col min="3" max="3" width="20.140625" style="3" customWidth="1"/>
    <col min="4" max="4" width="64.140625" style="3" customWidth="1"/>
    <col min="5" max="5" width="18.7109375" style="3" customWidth="1"/>
    <col min="6" max="6" width="18.140625" style="3" customWidth="1"/>
    <col min="7" max="7" width="17.7109375" style="3" customWidth="1"/>
    <col min="8" max="8" width="18.42578125" style="3" customWidth="1"/>
    <col min="9" max="9" width="17.42578125" style="3" customWidth="1"/>
    <col min="10" max="10" width="16.28515625" style="3" customWidth="1"/>
    <col min="11" max="11" width="21.7109375" style="3" customWidth="1"/>
    <col min="12" max="12" width="14.85546875" style="3" customWidth="1"/>
    <col min="13" max="13" width="16.85546875" style="3" customWidth="1"/>
    <col min="14" max="16384" width="9.140625" style="3"/>
  </cols>
  <sheetData>
    <row r="1" spans="2:13" ht="12" hidden="1" customHeight="1" x14ac:dyDescent="0.25"/>
    <row r="2" spans="2:13" ht="57.75" customHeight="1" x14ac:dyDescent="0.25">
      <c r="E2" s="4"/>
      <c r="F2" s="4"/>
    </row>
    <row r="3" spans="2:13" ht="11.25" customHeight="1" x14ac:dyDescent="0.25">
      <c r="B3" s="32" t="s">
        <v>0</v>
      </c>
      <c r="C3" s="32"/>
      <c r="D3" s="32"/>
      <c r="E3" s="32"/>
      <c r="F3" s="32"/>
      <c r="G3" s="32"/>
      <c r="H3" s="32"/>
      <c r="I3" s="32"/>
    </row>
    <row r="4" spans="2:13" ht="10.5" customHeight="1" x14ac:dyDescent="0.25">
      <c r="B4" s="33" t="s">
        <v>1</v>
      </c>
      <c r="C4" s="33"/>
      <c r="D4" s="33"/>
      <c r="E4" s="33"/>
      <c r="F4" s="33"/>
      <c r="G4" s="33"/>
      <c r="H4" s="33"/>
      <c r="I4" s="33"/>
    </row>
    <row r="5" spans="2:13" ht="9.75" customHeight="1" x14ac:dyDescent="0.25">
      <c r="B5" s="4"/>
      <c r="C5" s="4"/>
      <c r="D5" s="4"/>
      <c r="E5" s="4"/>
      <c r="F5" s="4"/>
      <c r="G5" s="4"/>
      <c r="H5" s="4"/>
      <c r="I5" s="4"/>
    </row>
    <row r="6" spans="2:13" ht="7.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</row>
    <row r="7" spans="2:13" ht="8.25" customHeight="1" x14ac:dyDescent="0.25">
      <c r="B7" s="34"/>
      <c r="C7" s="34"/>
      <c r="D7" s="34"/>
      <c r="E7" s="34"/>
      <c r="F7" s="34"/>
      <c r="G7" s="34"/>
      <c r="H7" s="34"/>
      <c r="I7" s="34"/>
    </row>
    <row r="8" spans="2:13" ht="9.75" customHeight="1" thickBot="1" x14ac:dyDescent="0.3">
      <c r="B8" s="1"/>
      <c r="C8" s="1"/>
      <c r="D8" s="1"/>
      <c r="E8" s="1"/>
      <c r="F8" s="1"/>
      <c r="G8" s="1"/>
      <c r="H8" s="1"/>
      <c r="I8" s="1"/>
    </row>
    <row r="9" spans="2:13" ht="13.5" customHeight="1" thickBot="1" x14ac:dyDescent="0.3">
      <c r="B9" s="5" t="s">
        <v>3</v>
      </c>
      <c r="C9" s="5" t="s">
        <v>4</v>
      </c>
      <c r="D9" s="6" t="s">
        <v>5</v>
      </c>
      <c r="E9" s="5" t="s">
        <v>6</v>
      </c>
      <c r="F9" s="6" t="s">
        <v>7</v>
      </c>
      <c r="G9" s="5" t="s">
        <v>8</v>
      </c>
      <c r="H9" s="5" t="s">
        <v>9</v>
      </c>
      <c r="I9" s="5" t="s">
        <v>10</v>
      </c>
    </row>
    <row r="10" spans="2:13" s="50" customFormat="1" ht="14.25" customHeight="1" x14ac:dyDescent="0.25">
      <c r="B10" s="45" t="s">
        <v>11</v>
      </c>
      <c r="C10" s="35" t="s">
        <v>12</v>
      </c>
      <c r="D10" s="46" t="s">
        <v>13</v>
      </c>
      <c r="E10" s="47">
        <f>'[1]Novembro-2023'!F10</f>
        <v>107280920.87</v>
      </c>
      <c r="F10" s="48">
        <f>E10+G10+H10+I10</f>
        <v>108830621.06</v>
      </c>
      <c r="G10" s="47">
        <v>0</v>
      </c>
      <c r="H10" s="47">
        <v>0</v>
      </c>
      <c r="I10" s="49">
        <v>1549700.19</v>
      </c>
    </row>
    <row r="11" spans="2:13" s="50" customFormat="1" ht="12.75" customHeight="1" x14ac:dyDescent="0.25">
      <c r="B11" s="51" t="s">
        <v>14</v>
      </c>
      <c r="C11" s="36"/>
      <c r="D11" s="52" t="s">
        <v>15</v>
      </c>
      <c r="E11" s="53">
        <f>'[1]Novembro-2023'!F11</f>
        <v>18415442.330000002</v>
      </c>
      <c r="F11" s="54">
        <f t="shared" ref="F11:F54" si="0">E11+G11+H11+I11</f>
        <v>18684127.300000001</v>
      </c>
      <c r="G11" s="55">
        <v>0</v>
      </c>
      <c r="H11" s="55">
        <v>0</v>
      </c>
      <c r="I11" s="56">
        <v>268684.96999999997</v>
      </c>
      <c r="J11" s="57"/>
      <c r="K11" s="58"/>
    </row>
    <row r="12" spans="2:13" s="50" customFormat="1" ht="13.5" customHeight="1" x14ac:dyDescent="0.25">
      <c r="B12" s="51" t="s">
        <v>16</v>
      </c>
      <c r="C12" s="36"/>
      <c r="D12" s="52" t="s">
        <v>17</v>
      </c>
      <c r="E12" s="53">
        <f>'[1]Novembro-2023'!F12</f>
        <v>77210488.169999957</v>
      </c>
      <c r="F12" s="54">
        <f t="shared" si="0"/>
        <v>79328776.36999996</v>
      </c>
      <c r="G12" s="55">
        <v>0</v>
      </c>
      <c r="H12" s="55">
        <v>0</v>
      </c>
      <c r="I12" s="56">
        <v>2118288.2000000002</v>
      </c>
      <c r="J12" s="59"/>
    </row>
    <row r="13" spans="2:13" s="50" customFormat="1" ht="14.25" customHeight="1" x14ac:dyDescent="0.25">
      <c r="B13" s="51" t="s">
        <v>18</v>
      </c>
      <c r="C13" s="36"/>
      <c r="D13" s="52" t="s">
        <v>19</v>
      </c>
      <c r="E13" s="53">
        <f>'[1]Novembro-2023'!F13</f>
        <v>15263679.979999997</v>
      </c>
      <c r="F13" s="54">
        <f t="shared" si="0"/>
        <v>15398874.489999996</v>
      </c>
      <c r="G13" s="60">
        <v>0</v>
      </c>
      <c r="H13" s="60">
        <v>0</v>
      </c>
      <c r="I13" s="56">
        <v>135194.51</v>
      </c>
      <c r="J13" s="61"/>
      <c r="K13" s="58"/>
      <c r="L13" s="61"/>
      <c r="M13" s="62"/>
    </row>
    <row r="14" spans="2:13" s="50" customFormat="1" ht="13.5" customHeight="1" x14ac:dyDescent="0.25">
      <c r="B14" s="51" t="s">
        <v>20</v>
      </c>
      <c r="C14" s="36"/>
      <c r="D14" s="52" t="s">
        <v>21</v>
      </c>
      <c r="E14" s="53">
        <f>'[1]Novembro-2023'!F14</f>
        <v>39873253.50999999</v>
      </c>
      <c r="F14" s="54">
        <f t="shared" si="0"/>
        <v>41440890.059999987</v>
      </c>
      <c r="G14" s="55">
        <v>0</v>
      </c>
      <c r="H14" s="55">
        <v>0</v>
      </c>
      <c r="I14" s="56">
        <v>1567636.55</v>
      </c>
      <c r="J14" s="63"/>
      <c r="L14" s="61"/>
      <c r="M14" s="64"/>
    </row>
    <row r="15" spans="2:13" s="50" customFormat="1" ht="13.5" customHeight="1" x14ac:dyDescent="0.25">
      <c r="B15" s="51" t="s">
        <v>22</v>
      </c>
      <c r="C15" s="36"/>
      <c r="D15" s="65" t="s">
        <v>23</v>
      </c>
      <c r="E15" s="53">
        <f>'[1]Novembro-2023'!F15</f>
        <v>122524701.45</v>
      </c>
      <c r="F15" s="54">
        <f t="shared" si="0"/>
        <v>124257915.31</v>
      </c>
      <c r="G15" s="55">
        <v>0</v>
      </c>
      <c r="H15" s="55">
        <v>0</v>
      </c>
      <c r="I15" s="56">
        <v>1733213.86</v>
      </c>
      <c r="L15" s="62"/>
    </row>
    <row r="16" spans="2:13" s="50" customFormat="1" ht="13.5" customHeight="1" x14ac:dyDescent="0.25">
      <c r="B16" s="51" t="s">
        <v>24</v>
      </c>
      <c r="C16" s="36"/>
      <c r="D16" s="65" t="s">
        <v>25</v>
      </c>
      <c r="E16" s="53">
        <f>'[1]Novembro-2023'!F16</f>
        <v>14811568.280000007</v>
      </c>
      <c r="F16" s="54">
        <f t="shared" si="0"/>
        <v>21589929.450000007</v>
      </c>
      <c r="G16" s="60">
        <v>11314437.26</v>
      </c>
      <c r="H16" s="66">
        <v>-4674375.29</v>
      </c>
      <c r="I16" s="56">
        <v>138299.20000000001</v>
      </c>
      <c r="L16" s="67"/>
      <c r="M16" s="62"/>
    </row>
    <row r="17" spans="2:13" s="50" customFormat="1" ht="13.5" customHeight="1" x14ac:dyDescent="0.25">
      <c r="B17" s="51" t="s">
        <v>26</v>
      </c>
      <c r="C17" s="36"/>
      <c r="D17" s="65" t="s">
        <v>27</v>
      </c>
      <c r="E17" s="53">
        <f>'[1]Novembro-2023'!F17</f>
        <v>216247345.20000005</v>
      </c>
      <c r="F17" s="54">
        <f>E17+G17+H17+I17</f>
        <v>218198284.06000006</v>
      </c>
      <c r="G17" s="55">
        <v>0</v>
      </c>
      <c r="H17" s="55">
        <v>0</v>
      </c>
      <c r="I17" s="68">
        <v>1950938.86</v>
      </c>
      <c r="J17" s="61"/>
      <c r="K17" s="58"/>
      <c r="L17" s="69"/>
      <c r="M17" s="62"/>
    </row>
    <row r="18" spans="2:13" s="50" customFormat="1" ht="13.5" customHeight="1" x14ac:dyDescent="0.25">
      <c r="B18" s="51" t="s">
        <v>28</v>
      </c>
      <c r="C18" s="36"/>
      <c r="D18" s="65" t="s">
        <v>29</v>
      </c>
      <c r="E18" s="53">
        <f>'[1]Novembro-2023'!F18</f>
        <v>13899881.079999998</v>
      </c>
      <c r="F18" s="54">
        <f t="shared" si="0"/>
        <v>14076440.599999998</v>
      </c>
      <c r="G18" s="55">
        <v>0</v>
      </c>
      <c r="H18" s="55">
        <v>0</v>
      </c>
      <c r="I18" s="56">
        <v>176559.52</v>
      </c>
      <c r="L18" s="61"/>
      <c r="M18" s="70"/>
    </row>
    <row r="19" spans="2:13" s="50" customFormat="1" ht="13.5" customHeight="1" thickBot="1" x14ac:dyDescent="0.3">
      <c r="B19" s="71" t="s">
        <v>30</v>
      </c>
      <c r="C19" s="37"/>
      <c r="D19" s="72" t="s">
        <v>31</v>
      </c>
      <c r="E19" s="73">
        <f>'[1]Novembro-2023'!F19</f>
        <v>1158298.31</v>
      </c>
      <c r="F19" s="74">
        <f t="shared" si="0"/>
        <v>1168436.0900000001</v>
      </c>
      <c r="G19" s="75">
        <v>0</v>
      </c>
      <c r="H19" s="75">
        <v>0</v>
      </c>
      <c r="I19" s="76">
        <v>10137.780000000001</v>
      </c>
      <c r="L19" s="61"/>
      <c r="M19" s="62"/>
    </row>
    <row r="20" spans="2:13" s="50" customFormat="1" ht="14.25" customHeight="1" thickBot="1" x14ac:dyDescent="0.3">
      <c r="B20" s="77" t="s">
        <v>18</v>
      </c>
      <c r="C20" s="77" t="s">
        <v>32</v>
      </c>
      <c r="D20" s="78" t="s">
        <v>33</v>
      </c>
      <c r="E20" s="79">
        <f>'[1]Novembro-2023'!F20</f>
        <v>4287091.6800000016</v>
      </c>
      <c r="F20" s="80">
        <f>E20+G20+H20+I20</f>
        <v>3992715.9400000013</v>
      </c>
      <c r="G20" s="81">
        <v>3012.67</v>
      </c>
      <c r="H20" s="82">
        <v>-334424.74</v>
      </c>
      <c r="I20" s="83">
        <v>37036.33</v>
      </c>
      <c r="L20" s="84"/>
    </row>
    <row r="21" spans="2:13" s="50" customFormat="1" ht="13.5" customHeight="1" x14ac:dyDescent="0.25">
      <c r="B21" s="45" t="s">
        <v>34</v>
      </c>
      <c r="C21" s="35" t="s">
        <v>12</v>
      </c>
      <c r="D21" s="85" t="s">
        <v>35</v>
      </c>
      <c r="E21" s="47">
        <f>'[1]Novembro-2023'!F21</f>
        <v>58832851.920000002</v>
      </c>
      <c r="F21" s="86">
        <f t="shared" si="0"/>
        <v>62080294.530000001</v>
      </c>
      <c r="G21" s="87">
        <v>0</v>
      </c>
      <c r="H21" s="87">
        <v>0</v>
      </c>
      <c r="I21" s="49">
        <v>3247442.61</v>
      </c>
      <c r="K21" s="88"/>
      <c r="L21" s="61"/>
    </row>
    <row r="22" spans="2:13" s="50" customFormat="1" ht="13.5" customHeight="1" x14ac:dyDescent="0.25">
      <c r="B22" s="51" t="s">
        <v>36</v>
      </c>
      <c r="C22" s="36"/>
      <c r="D22" s="65" t="s">
        <v>37</v>
      </c>
      <c r="E22" s="53">
        <f>'[1]Novembro-2023'!F22</f>
        <v>19271696.539999995</v>
      </c>
      <c r="F22" s="54">
        <f t="shared" si="0"/>
        <v>19489566.489999995</v>
      </c>
      <c r="G22" s="60">
        <v>0</v>
      </c>
      <c r="H22" s="60">
        <v>0</v>
      </c>
      <c r="I22" s="56">
        <v>217869.95</v>
      </c>
      <c r="L22" s="61"/>
    </row>
    <row r="23" spans="2:13" s="50" customFormat="1" ht="13.5" customHeight="1" thickBot="1" x14ac:dyDescent="0.3">
      <c r="B23" s="71" t="s">
        <v>38</v>
      </c>
      <c r="C23" s="37"/>
      <c r="D23" s="72" t="s">
        <v>39</v>
      </c>
      <c r="E23" s="73">
        <f>'[1]Novembro-2023'!F23</f>
        <v>18043544.390000001</v>
      </c>
      <c r="F23" s="74">
        <f t="shared" si="0"/>
        <v>19132948.93</v>
      </c>
      <c r="G23" s="75">
        <v>0</v>
      </c>
      <c r="H23" s="75">
        <v>0</v>
      </c>
      <c r="I23" s="76">
        <v>1089404.54</v>
      </c>
      <c r="J23" s="63"/>
      <c r="K23" s="89"/>
    </row>
    <row r="24" spans="2:13" s="50" customFormat="1" ht="13.5" customHeight="1" thickBot="1" x14ac:dyDescent="0.3">
      <c r="B24" s="77" t="s">
        <v>24</v>
      </c>
      <c r="C24" s="77" t="s">
        <v>40</v>
      </c>
      <c r="D24" s="78" t="s">
        <v>41</v>
      </c>
      <c r="E24" s="79">
        <f>'[1]Novembro-2023'!F24</f>
        <v>3404.0599999999995</v>
      </c>
      <c r="F24" s="80">
        <f t="shared" si="0"/>
        <v>1.1799999999992732</v>
      </c>
      <c r="G24" s="81">
        <v>0</v>
      </c>
      <c r="H24" s="90">
        <v>-3418.51</v>
      </c>
      <c r="I24" s="83">
        <v>15.63</v>
      </c>
      <c r="J24" s="89"/>
      <c r="K24" s="89"/>
    </row>
    <row r="25" spans="2:13" s="50" customFormat="1" ht="13.5" customHeight="1" x14ac:dyDescent="0.25">
      <c r="B25" s="45" t="s">
        <v>42</v>
      </c>
      <c r="C25" s="29" t="s">
        <v>12</v>
      </c>
      <c r="D25" s="85" t="s">
        <v>43</v>
      </c>
      <c r="E25" s="47">
        <f>'[1]Novembro-2023'!F25</f>
        <v>33012042.399999995</v>
      </c>
      <c r="F25" s="86">
        <f t="shared" si="0"/>
        <v>33986102.989999995</v>
      </c>
      <c r="G25" s="91">
        <v>0</v>
      </c>
      <c r="H25" s="91">
        <v>0</v>
      </c>
      <c r="I25" s="49">
        <v>974060.59</v>
      </c>
      <c r="J25" s="92"/>
      <c r="K25" s="89"/>
    </row>
    <row r="26" spans="2:13" s="50" customFormat="1" ht="13.5" customHeight="1" x14ac:dyDescent="0.25">
      <c r="B26" s="51" t="s">
        <v>44</v>
      </c>
      <c r="C26" s="30"/>
      <c r="D26" s="65" t="s">
        <v>45</v>
      </c>
      <c r="E26" s="53">
        <f>'[1]Novembro-2023'!F26</f>
        <v>13289780.600000001</v>
      </c>
      <c r="F26" s="54">
        <f t="shared" si="0"/>
        <v>13983486.790000001</v>
      </c>
      <c r="G26" s="55">
        <v>0</v>
      </c>
      <c r="H26" s="55">
        <v>0</v>
      </c>
      <c r="I26" s="56">
        <v>693706.19</v>
      </c>
      <c r="J26" s="92"/>
      <c r="K26" s="89"/>
    </row>
    <row r="27" spans="2:13" s="50" customFormat="1" ht="15" customHeight="1" x14ac:dyDescent="0.25">
      <c r="B27" s="51" t="s">
        <v>46</v>
      </c>
      <c r="C27" s="30"/>
      <c r="D27" s="65" t="s">
        <v>47</v>
      </c>
      <c r="E27" s="53">
        <f>'[1]Novembro-2023'!F27</f>
        <v>8339744.8900000015</v>
      </c>
      <c r="F27" s="54">
        <f t="shared" si="0"/>
        <v>8416733.8600000013</v>
      </c>
      <c r="G27" s="55">
        <v>0</v>
      </c>
      <c r="H27" s="55">
        <v>0</v>
      </c>
      <c r="I27" s="56">
        <v>76988.97</v>
      </c>
      <c r="J27" s="92"/>
      <c r="K27" s="89"/>
    </row>
    <row r="28" spans="2:13" s="50" customFormat="1" ht="15" customHeight="1" thickBot="1" x14ac:dyDescent="0.3">
      <c r="B28" s="71" t="s">
        <v>48</v>
      </c>
      <c r="C28" s="31"/>
      <c r="D28" s="72" t="s">
        <v>49</v>
      </c>
      <c r="E28" s="73">
        <f>'[1]Novembro-2023'!F28</f>
        <v>51912207.330000006</v>
      </c>
      <c r="F28" s="75">
        <f t="shared" si="0"/>
        <v>52404466.880000003</v>
      </c>
      <c r="G28" s="93">
        <v>0</v>
      </c>
      <c r="H28" s="93">
        <v>0</v>
      </c>
      <c r="I28" s="76">
        <v>492259.55</v>
      </c>
      <c r="J28" s="92"/>
      <c r="K28" s="89"/>
    </row>
    <row r="29" spans="2:13" s="50" customFormat="1" ht="11.25" customHeight="1" x14ac:dyDescent="0.25">
      <c r="B29" s="94" t="s">
        <v>24</v>
      </c>
      <c r="C29" s="30" t="s">
        <v>50</v>
      </c>
      <c r="D29" s="95" t="s">
        <v>51</v>
      </c>
      <c r="E29" s="96">
        <f>'[1]Novembro-2023'!F29</f>
        <v>942468.85</v>
      </c>
      <c r="F29" s="97">
        <f>E29+G29+H29+I29</f>
        <v>8160037.9799999995</v>
      </c>
      <c r="G29" s="97">
        <v>7204121.8399999999</v>
      </c>
      <c r="H29" s="97">
        <v>0</v>
      </c>
      <c r="I29" s="98">
        <v>13447.29</v>
      </c>
      <c r="J29" s="99"/>
      <c r="K29" s="89"/>
    </row>
    <row r="30" spans="2:13" s="50" customFormat="1" ht="12" customHeight="1" thickBot="1" x14ac:dyDescent="0.3">
      <c r="B30" s="51" t="s">
        <v>52</v>
      </c>
      <c r="C30" s="31"/>
      <c r="D30" s="65" t="s">
        <v>53</v>
      </c>
      <c r="E30" s="73">
        <f>'[1]Novembro-2023'!F30</f>
        <v>0</v>
      </c>
      <c r="F30" s="75">
        <f>E30+G30+H30+I30</f>
        <v>5.6024873629212379E-10</v>
      </c>
      <c r="G30" s="97">
        <v>7181941.6900000004</v>
      </c>
      <c r="H30" s="100">
        <v>-7204121.8399999999</v>
      </c>
      <c r="I30" s="56">
        <v>22180.15</v>
      </c>
      <c r="J30" s="92"/>
      <c r="K30" s="89"/>
    </row>
    <row r="31" spans="2:13" s="50" customFormat="1" ht="13.5" customHeight="1" x14ac:dyDescent="0.25">
      <c r="B31" s="45" t="s">
        <v>54</v>
      </c>
      <c r="C31" s="29" t="s">
        <v>55</v>
      </c>
      <c r="D31" s="85" t="s">
        <v>56</v>
      </c>
      <c r="E31" s="96">
        <f>'[1]Novembro-2023'!F31</f>
        <v>19720557.650000002</v>
      </c>
      <c r="F31" s="54">
        <f t="shared" si="0"/>
        <v>19958666.610000003</v>
      </c>
      <c r="G31" s="47">
        <v>0</v>
      </c>
      <c r="H31" s="47">
        <v>0</v>
      </c>
      <c r="I31" s="49">
        <v>238108.96</v>
      </c>
      <c r="J31" s="89"/>
      <c r="K31" s="89"/>
    </row>
    <row r="32" spans="2:13" s="50" customFormat="1" ht="13.5" customHeight="1" x14ac:dyDescent="0.25">
      <c r="B32" s="94" t="s">
        <v>57</v>
      </c>
      <c r="C32" s="30"/>
      <c r="D32" s="65" t="s">
        <v>58</v>
      </c>
      <c r="E32" s="96">
        <f>'[1]Novembro-2023'!F32</f>
        <v>63512737.81000001</v>
      </c>
      <c r="F32" s="54">
        <f t="shared" si="0"/>
        <v>64075648.210000008</v>
      </c>
      <c r="G32" s="53">
        <v>0</v>
      </c>
      <c r="H32" s="53">
        <v>0</v>
      </c>
      <c r="I32" s="56">
        <v>562910.4</v>
      </c>
      <c r="J32" s="89"/>
      <c r="K32" s="89"/>
    </row>
    <row r="33" spans="2:12" s="50" customFormat="1" ht="13.5" customHeight="1" x14ac:dyDescent="0.25">
      <c r="B33" s="101" t="s">
        <v>59</v>
      </c>
      <c r="C33" s="30"/>
      <c r="D33" s="65" t="s">
        <v>60</v>
      </c>
      <c r="E33" s="96">
        <f>'[1]Novembro-2023'!F33</f>
        <v>11136806.349999998</v>
      </c>
      <c r="F33" s="54">
        <f t="shared" si="0"/>
        <v>11327064.369999997</v>
      </c>
      <c r="G33" s="53">
        <v>0</v>
      </c>
      <c r="H33" s="53">
        <v>0</v>
      </c>
      <c r="I33" s="56">
        <v>190258.02</v>
      </c>
      <c r="J33" s="102"/>
      <c r="K33" s="89"/>
    </row>
    <row r="34" spans="2:12" s="50" customFormat="1" ht="13.5" customHeight="1" x14ac:dyDescent="0.25">
      <c r="B34" s="51" t="s">
        <v>61</v>
      </c>
      <c r="C34" s="30"/>
      <c r="D34" s="65" t="s">
        <v>62</v>
      </c>
      <c r="E34" s="96">
        <f>'[1]Novembro-2023'!F34</f>
        <v>9792148.7200000007</v>
      </c>
      <c r="F34" s="54">
        <f>E34+G34+H34+I34</f>
        <v>10177161.930000002</v>
      </c>
      <c r="G34" s="55">
        <v>0</v>
      </c>
      <c r="H34" s="53">
        <v>0</v>
      </c>
      <c r="I34" s="103">
        <v>385013.21</v>
      </c>
      <c r="J34" s="89"/>
      <c r="K34" s="89"/>
    </row>
    <row r="35" spans="2:12" s="50" customFormat="1" ht="13.5" customHeight="1" x14ac:dyDescent="0.25">
      <c r="B35" s="51" t="s">
        <v>63</v>
      </c>
      <c r="C35" s="30"/>
      <c r="D35" s="65" t="s">
        <v>64</v>
      </c>
      <c r="E35" s="96">
        <f>'[1]Novembro-2023'!F35</f>
        <v>13815897.089999991</v>
      </c>
      <c r="F35" s="54">
        <f t="shared" si="0"/>
        <v>14562414.579999991</v>
      </c>
      <c r="G35" s="55">
        <v>0</v>
      </c>
      <c r="H35" s="55">
        <v>0</v>
      </c>
      <c r="I35" s="56">
        <v>746517.49</v>
      </c>
      <c r="J35" s="63"/>
      <c r="K35" s="89"/>
    </row>
    <row r="36" spans="2:12" s="50" customFormat="1" ht="15.95" customHeight="1" x14ac:dyDescent="0.25">
      <c r="B36" s="51" t="s">
        <v>65</v>
      </c>
      <c r="C36" s="30"/>
      <c r="D36" s="65" t="s">
        <v>66</v>
      </c>
      <c r="E36" s="96">
        <f>'[1]Novembro-2023'!F36</f>
        <v>14113071.999999998</v>
      </c>
      <c r="F36" s="54">
        <f t="shared" si="0"/>
        <v>14940953.599999998</v>
      </c>
      <c r="G36" s="53">
        <v>0</v>
      </c>
      <c r="H36" s="55">
        <v>0</v>
      </c>
      <c r="I36" s="56">
        <v>827881.6</v>
      </c>
      <c r="J36" s="104"/>
      <c r="K36" s="89"/>
      <c r="L36" s="105"/>
    </row>
    <row r="37" spans="2:12" s="50" customFormat="1" ht="15.95" customHeight="1" x14ac:dyDescent="0.25">
      <c r="B37" s="51" t="s">
        <v>67</v>
      </c>
      <c r="C37" s="30"/>
      <c r="D37" s="65" t="s">
        <v>68</v>
      </c>
      <c r="E37" s="96">
        <f>'[1]Novembro-2023'!F37</f>
        <v>16979139.449999999</v>
      </c>
      <c r="F37" s="54">
        <f t="shared" si="0"/>
        <v>17860447.219999999</v>
      </c>
      <c r="G37" s="53">
        <v>0</v>
      </c>
      <c r="H37" s="53">
        <v>0</v>
      </c>
      <c r="I37" s="56">
        <v>881307.77</v>
      </c>
      <c r="J37" s="106"/>
      <c r="K37" s="106"/>
      <c r="L37" s="107"/>
    </row>
    <row r="38" spans="2:12" s="50" customFormat="1" ht="14.25" customHeight="1" x14ac:dyDescent="0.25">
      <c r="B38" s="51" t="s">
        <v>69</v>
      </c>
      <c r="C38" s="30"/>
      <c r="D38" s="108" t="s">
        <v>70</v>
      </c>
      <c r="E38" s="96">
        <f>'[1]Novembro-2023'!F38</f>
        <v>13734589.379999999</v>
      </c>
      <c r="F38" s="54">
        <f t="shared" si="0"/>
        <v>14090106.409999998</v>
      </c>
      <c r="G38" s="55">
        <v>0</v>
      </c>
      <c r="H38" s="53">
        <v>0</v>
      </c>
      <c r="I38" s="56">
        <v>355517.03</v>
      </c>
      <c r="J38" s="106"/>
      <c r="K38" s="106" t="s">
        <v>71</v>
      </c>
      <c r="L38" s="109"/>
    </row>
    <row r="39" spans="2:12" s="50" customFormat="1" ht="14.25" customHeight="1" x14ac:dyDescent="0.25">
      <c r="B39" s="101" t="s">
        <v>72</v>
      </c>
      <c r="C39" s="30"/>
      <c r="D39" s="110" t="s">
        <v>73</v>
      </c>
      <c r="E39" s="96">
        <f>'[1]Novembro-2023'!F39</f>
        <v>62663795.419999979</v>
      </c>
      <c r="F39" s="60">
        <f t="shared" si="0"/>
        <v>63242999.289999977</v>
      </c>
      <c r="G39" s="60">
        <v>0</v>
      </c>
      <c r="H39" s="111">
        <v>0</v>
      </c>
      <c r="I39" s="112">
        <v>579203.87</v>
      </c>
      <c r="J39" s="106"/>
      <c r="K39" s="106"/>
      <c r="L39" s="109"/>
    </row>
    <row r="40" spans="2:12" s="50" customFormat="1" ht="14.25" customHeight="1" x14ac:dyDescent="0.25">
      <c r="B40" s="51" t="s">
        <v>74</v>
      </c>
      <c r="C40" s="30"/>
      <c r="D40" s="113" t="s">
        <v>75</v>
      </c>
      <c r="E40" s="96">
        <f>'[1]Novembro-2023'!F40</f>
        <v>2347896.0499999998</v>
      </c>
      <c r="F40" s="55">
        <f>E40+G40+H40+I40</f>
        <v>2369749.13</v>
      </c>
      <c r="G40" s="55">
        <v>0</v>
      </c>
      <c r="H40" s="55">
        <v>0</v>
      </c>
      <c r="I40" s="56">
        <v>21853.08</v>
      </c>
      <c r="J40" s="106"/>
      <c r="K40" s="106"/>
      <c r="L40" s="109"/>
    </row>
    <row r="41" spans="2:12" s="50" customFormat="1" ht="14.25" customHeight="1" x14ac:dyDescent="0.25">
      <c r="B41" s="51" t="s">
        <v>76</v>
      </c>
      <c r="C41" s="30"/>
      <c r="D41" s="113" t="s">
        <v>77</v>
      </c>
      <c r="E41" s="96">
        <f>'[1]Novembro-2023'!F41</f>
        <v>4588873.6100000003</v>
      </c>
      <c r="F41" s="55">
        <f>E41+G41+H41+I41</f>
        <v>6979008.4899999984</v>
      </c>
      <c r="G41" s="114">
        <v>6899013.2699999996</v>
      </c>
      <c r="H41" s="115">
        <v>-4566045.16</v>
      </c>
      <c r="I41" s="55">
        <v>57166.77</v>
      </c>
      <c r="J41" s="106"/>
      <c r="K41" s="106"/>
      <c r="L41" s="109"/>
    </row>
    <row r="42" spans="2:12" s="50" customFormat="1" ht="14.25" customHeight="1" thickBot="1" x14ac:dyDescent="0.3">
      <c r="B42" s="28" t="s">
        <v>78</v>
      </c>
      <c r="C42" s="31"/>
      <c r="D42" s="116" t="s">
        <v>117</v>
      </c>
      <c r="E42" s="79">
        <f>0</f>
        <v>0</v>
      </c>
      <c r="F42" s="93">
        <f>E42+G42+H42+I42</f>
        <v>4626978.6100000003</v>
      </c>
      <c r="G42" s="75">
        <v>4566045.16</v>
      </c>
      <c r="H42" s="117">
        <v>0</v>
      </c>
      <c r="I42" s="75">
        <v>60933.45</v>
      </c>
      <c r="J42" s="106"/>
      <c r="K42" s="106"/>
      <c r="L42" s="109"/>
    </row>
    <row r="43" spans="2:12" s="50" customFormat="1" ht="15" customHeight="1" x14ac:dyDescent="0.25">
      <c r="B43" s="94" t="s">
        <v>79</v>
      </c>
      <c r="C43" s="29" t="s">
        <v>80</v>
      </c>
      <c r="D43" s="118" t="s">
        <v>81</v>
      </c>
      <c r="E43" s="96">
        <f>'[1]Novembro-2023'!F42</f>
        <v>6264170.0600000005</v>
      </c>
      <c r="F43" s="54">
        <f t="shared" si="0"/>
        <v>6355899.5800000001</v>
      </c>
      <c r="G43" s="119">
        <v>0</v>
      </c>
      <c r="H43" s="87">
        <v>0</v>
      </c>
      <c r="I43" s="120">
        <v>91729.52</v>
      </c>
      <c r="J43" s="106"/>
      <c r="K43" s="106"/>
      <c r="L43" s="109"/>
    </row>
    <row r="44" spans="2:12" s="50" customFormat="1" ht="13.5" customHeight="1" x14ac:dyDescent="0.25">
      <c r="B44" s="51" t="s">
        <v>82</v>
      </c>
      <c r="C44" s="30"/>
      <c r="D44" s="95" t="s">
        <v>83</v>
      </c>
      <c r="E44" s="96">
        <f>'[1]Novembro-2023'!F43</f>
        <v>13896004.599999998</v>
      </c>
      <c r="F44" s="54">
        <f t="shared" si="0"/>
        <v>14109097.539999997</v>
      </c>
      <c r="G44" s="119">
        <v>0</v>
      </c>
      <c r="H44" s="55">
        <v>0</v>
      </c>
      <c r="I44" s="121">
        <v>213092.94</v>
      </c>
      <c r="J44" s="106"/>
      <c r="K44" s="106"/>
      <c r="L44" s="84"/>
    </row>
    <row r="45" spans="2:12" s="50" customFormat="1" ht="15" customHeight="1" x14ac:dyDescent="0.25">
      <c r="B45" s="51" t="s">
        <v>84</v>
      </c>
      <c r="C45" s="30"/>
      <c r="D45" s="113" t="s">
        <v>85</v>
      </c>
      <c r="E45" s="96">
        <f>'[1]Novembro-2023'!F44</f>
        <v>632264.44000000006</v>
      </c>
      <c r="F45" s="55">
        <f>E45+G45+H45+I45</f>
        <v>664308.55000000005</v>
      </c>
      <c r="G45" s="122">
        <v>0</v>
      </c>
      <c r="H45" s="123">
        <v>0</v>
      </c>
      <c r="I45" s="121">
        <v>32044.11</v>
      </c>
      <c r="J45" s="106"/>
      <c r="K45" s="106"/>
      <c r="L45" s="84"/>
    </row>
    <row r="46" spans="2:12" s="50" customFormat="1" ht="15" customHeight="1" thickBot="1" x14ac:dyDescent="0.3">
      <c r="B46" s="28" t="s">
        <v>86</v>
      </c>
      <c r="C46" s="31"/>
      <c r="D46" s="124" t="s">
        <v>87</v>
      </c>
      <c r="E46" s="73">
        <f>'[1]Novembro-2023'!F45</f>
        <v>1532539.17</v>
      </c>
      <c r="F46" s="93">
        <f>E46+G46+H46+I46</f>
        <v>1546984.6099999999</v>
      </c>
      <c r="G46" s="125">
        <v>0</v>
      </c>
      <c r="H46" s="126">
        <v>0</v>
      </c>
      <c r="I46" s="127">
        <v>14445.44</v>
      </c>
      <c r="J46" s="106"/>
      <c r="K46" s="128"/>
    </row>
    <row r="47" spans="2:12" s="50" customFormat="1" ht="13.5" customHeight="1" x14ac:dyDescent="0.25">
      <c r="B47" s="94" t="s">
        <v>88</v>
      </c>
      <c r="C47" s="29" t="s">
        <v>89</v>
      </c>
      <c r="D47" s="95" t="s">
        <v>90</v>
      </c>
      <c r="E47" s="96">
        <f>'[1]Novembro-2023'!F46</f>
        <v>3518919.9799999986</v>
      </c>
      <c r="F47" s="54">
        <f>E47+G47+H47+I47</f>
        <v>3777718.3799999985</v>
      </c>
      <c r="G47" s="97">
        <v>0</v>
      </c>
      <c r="H47" s="97">
        <v>0</v>
      </c>
      <c r="I47" s="129">
        <v>258798.4</v>
      </c>
      <c r="J47" s="106"/>
      <c r="K47" s="106"/>
    </row>
    <row r="48" spans="2:12" s="50" customFormat="1" ht="13.5" customHeight="1" x14ac:dyDescent="0.25">
      <c r="B48" s="51" t="s">
        <v>91</v>
      </c>
      <c r="C48" s="30"/>
      <c r="D48" s="65" t="s">
        <v>92</v>
      </c>
      <c r="E48" s="96">
        <f>'[1]Novembro-2023'!F47</f>
        <v>1492213.5199999998</v>
      </c>
      <c r="F48" s="54">
        <f t="shared" si="0"/>
        <v>1573851.6399999997</v>
      </c>
      <c r="G48" s="55">
        <v>0</v>
      </c>
      <c r="H48" s="55">
        <v>0</v>
      </c>
      <c r="I48" s="130">
        <v>81638.12</v>
      </c>
      <c r="J48" s="106"/>
      <c r="K48" s="106"/>
    </row>
    <row r="49" spans="2:11" s="50" customFormat="1" ht="13.5" customHeight="1" x14ac:dyDescent="0.25">
      <c r="B49" s="51" t="s">
        <v>93</v>
      </c>
      <c r="C49" s="30"/>
      <c r="D49" s="65" t="s">
        <v>94</v>
      </c>
      <c r="E49" s="96">
        <f>'[1]Novembro-2023'!F48</f>
        <v>9396986.0699999984</v>
      </c>
      <c r="F49" s="54">
        <f>E49+G49+H49+I49</f>
        <v>9548323.5499999989</v>
      </c>
      <c r="G49" s="55">
        <v>0</v>
      </c>
      <c r="H49" s="55">
        <v>0</v>
      </c>
      <c r="I49" s="130">
        <v>151337.48000000001</v>
      </c>
      <c r="J49" s="89"/>
      <c r="K49" s="89"/>
    </row>
    <row r="50" spans="2:11" s="50" customFormat="1" ht="13.5" customHeight="1" x14ac:dyDescent="0.25">
      <c r="B50" s="51" t="s">
        <v>95</v>
      </c>
      <c r="C50" s="30"/>
      <c r="D50" s="113" t="s">
        <v>96</v>
      </c>
      <c r="E50" s="96">
        <f>'[1]Novembro-2023'!F49</f>
        <v>4578907.2300000023</v>
      </c>
      <c r="F50" s="55">
        <f t="shared" si="0"/>
        <v>4823980.2200000025</v>
      </c>
      <c r="G50" s="60">
        <v>0</v>
      </c>
      <c r="H50" s="60">
        <v>0</v>
      </c>
      <c r="I50" s="130">
        <v>245072.99</v>
      </c>
      <c r="J50" s="89"/>
      <c r="K50" s="89"/>
    </row>
    <row r="51" spans="2:11" s="50" customFormat="1" ht="13.5" customHeight="1" x14ac:dyDescent="0.25">
      <c r="B51" s="51" t="s">
        <v>97</v>
      </c>
      <c r="C51" s="30"/>
      <c r="D51" s="113" t="s">
        <v>98</v>
      </c>
      <c r="E51" s="96">
        <f>'[1]Novembro-2023'!F50</f>
        <v>5838810.9199999999</v>
      </c>
      <c r="F51" s="55">
        <f t="shared" si="0"/>
        <v>5892856.2800000003</v>
      </c>
      <c r="G51" s="60">
        <v>0</v>
      </c>
      <c r="H51" s="60">
        <v>0</v>
      </c>
      <c r="I51" s="130">
        <v>54045.36</v>
      </c>
      <c r="J51" s="89"/>
      <c r="K51" s="89"/>
    </row>
    <row r="52" spans="2:11" s="50" customFormat="1" ht="13.5" customHeight="1" x14ac:dyDescent="0.25">
      <c r="B52" s="51" t="s">
        <v>99</v>
      </c>
      <c r="C52" s="30"/>
      <c r="D52" s="113" t="s">
        <v>100</v>
      </c>
      <c r="E52" s="53">
        <f>'[1]Novembro-2023'!F51</f>
        <v>9821312.4399999995</v>
      </c>
      <c r="F52" s="55">
        <f>E52+G52+H52+I52</f>
        <v>168786.25999999919</v>
      </c>
      <c r="G52" s="53">
        <v>0</v>
      </c>
      <c r="H52" s="131">
        <v>-9693811.0700000003</v>
      </c>
      <c r="I52" s="130">
        <v>41284.89</v>
      </c>
      <c r="J52" s="89"/>
      <c r="K52" s="132"/>
    </row>
    <row r="53" spans="2:11" s="50" customFormat="1" ht="13.5" customHeight="1" thickBot="1" x14ac:dyDescent="0.3">
      <c r="B53" s="28" t="s">
        <v>101</v>
      </c>
      <c r="C53" s="31"/>
      <c r="D53" s="133" t="s">
        <v>102</v>
      </c>
      <c r="E53" s="73">
        <f>0</f>
        <v>0</v>
      </c>
      <c r="F53" s="75">
        <f>E53+G53+H53+I53</f>
        <v>9782222.9800000004</v>
      </c>
      <c r="G53" s="79">
        <f>9693811.07</f>
        <v>9693811.0700000003</v>
      </c>
      <c r="H53" s="79">
        <v>0</v>
      </c>
      <c r="I53" s="134">
        <v>88411.91</v>
      </c>
      <c r="J53" s="89"/>
      <c r="K53" s="132"/>
    </row>
    <row r="54" spans="2:11" s="50" customFormat="1" ht="15" customHeight="1" thickBot="1" x14ac:dyDescent="0.3">
      <c r="B54" s="28" t="s">
        <v>103</v>
      </c>
      <c r="C54" s="77" t="s">
        <v>104</v>
      </c>
      <c r="D54" s="135" t="s">
        <v>105</v>
      </c>
      <c r="E54" s="79">
        <f>'[1]Novembro-2023'!F52</f>
        <v>30489494.440000005</v>
      </c>
      <c r="F54" s="54">
        <f t="shared" si="0"/>
        <v>30775399.570000004</v>
      </c>
      <c r="G54" s="93">
        <v>0</v>
      </c>
      <c r="H54" s="93">
        <v>0</v>
      </c>
      <c r="I54" s="136">
        <v>285905.13</v>
      </c>
      <c r="J54" s="89"/>
      <c r="K54" s="132"/>
    </row>
    <row r="55" spans="2:11" ht="13.5" customHeight="1" thickBot="1" x14ac:dyDescent="0.3">
      <c r="B55" s="41" t="s">
        <v>106</v>
      </c>
      <c r="C55" s="42"/>
      <c r="D55" s="43"/>
      <c r="E55" s="9">
        <f>SUM(E10:E54)</f>
        <v>1154487548.24</v>
      </c>
      <c r="F55" s="10">
        <f>SUM(F10:F54)</f>
        <v>1197851277.97</v>
      </c>
      <c r="G55" s="11">
        <f>SUM(G10:G54)</f>
        <v>46862382.960000001</v>
      </c>
      <c r="H55" s="12">
        <f>SUM(H10:H54)</f>
        <v>-26476196.609999999</v>
      </c>
      <c r="I55" s="12">
        <f>SUM(I10:I54)</f>
        <v>22977543.379999995</v>
      </c>
      <c r="J55" s="4"/>
      <c r="K55" s="2"/>
    </row>
    <row r="56" spans="2:11" ht="10.5" customHeight="1" x14ac:dyDescent="0.25">
      <c r="B56" s="13"/>
      <c r="C56" s="13"/>
      <c r="D56" s="13"/>
      <c r="E56" s="13"/>
      <c r="F56" s="13"/>
      <c r="G56" s="14"/>
      <c r="H56" s="14"/>
      <c r="I56" s="14"/>
      <c r="J56" s="4"/>
      <c r="K56" s="2"/>
    </row>
    <row r="57" spans="2:11" ht="10.5" customHeight="1" x14ac:dyDescent="0.25">
      <c r="B57" s="19" t="s">
        <v>107</v>
      </c>
      <c r="C57" s="19"/>
      <c r="D57" s="20"/>
      <c r="E57" s="21"/>
      <c r="F57" s="22"/>
      <c r="G57" s="23"/>
      <c r="H57" s="44" t="s">
        <v>108</v>
      </c>
      <c r="I57" s="44"/>
      <c r="J57" s="4"/>
      <c r="K57" s="2"/>
    </row>
    <row r="58" spans="2:11" ht="11.25" customHeight="1" x14ac:dyDescent="0.25">
      <c r="B58" s="19"/>
      <c r="C58" s="19"/>
      <c r="D58" s="20"/>
      <c r="E58" s="21"/>
      <c r="F58" s="25"/>
      <c r="G58" s="19"/>
      <c r="H58" s="24"/>
      <c r="I58" s="24"/>
      <c r="J58" s="4"/>
      <c r="K58" s="2"/>
    </row>
    <row r="59" spans="2:11" ht="13.5" customHeight="1" x14ac:dyDescent="0.25">
      <c r="B59" s="20" t="s">
        <v>109</v>
      </c>
      <c r="C59" s="20"/>
      <c r="D59" s="20" t="s">
        <v>109</v>
      </c>
      <c r="E59" s="19"/>
      <c r="F59" s="19"/>
      <c r="G59" s="19"/>
      <c r="H59" s="22"/>
      <c r="I59" s="22"/>
      <c r="J59" s="4"/>
      <c r="K59" s="2"/>
    </row>
    <row r="60" spans="2:11" ht="12" customHeight="1" x14ac:dyDescent="0.25">
      <c r="B60" s="26" t="s">
        <v>110</v>
      </c>
      <c r="C60" s="26"/>
      <c r="D60" s="26" t="s">
        <v>111</v>
      </c>
      <c r="E60" s="19"/>
      <c r="F60" s="19"/>
      <c r="G60" s="19"/>
      <c r="H60" s="25"/>
      <c r="I60" s="25"/>
    </row>
    <row r="61" spans="2:11" ht="13.5" customHeight="1" x14ac:dyDescent="0.25">
      <c r="B61" s="20" t="s">
        <v>112</v>
      </c>
      <c r="C61" s="20"/>
      <c r="D61" s="20" t="s">
        <v>113</v>
      </c>
      <c r="E61" s="19"/>
      <c r="F61" s="19"/>
      <c r="G61" s="19"/>
      <c r="H61" s="27"/>
      <c r="I61" s="27"/>
    </row>
    <row r="62" spans="2:11" ht="17.25" customHeight="1" x14ac:dyDescent="0.25">
      <c r="B62" s="2"/>
      <c r="C62" s="2"/>
      <c r="D62" s="15"/>
      <c r="E62" s="15"/>
      <c r="F62" s="15"/>
      <c r="G62" s="13"/>
      <c r="H62" s="4"/>
      <c r="I62" s="4"/>
    </row>
    <row r="63" spans="2:11" ht="11.25" customHeight="1" x14ac:dyDescent="0.25">
      <c r="B63" s="38" t="s">
        <v>114</v>
      </c>
      <c r="C63" s="38"/>
      <c r="D63" s="38"/>
      <c r="E63" s="38"/>
      <c r="F63" s="38"/>
      <c r="G63" s="38"/>
      <c r="H63" s="38"/>
      <c r="I63" s="38"/>
    </row>
    <row r="64" spans="2:11" ht="9" customHeight="1" x14ac:dyDescent="0.25">
      <c r="B64" s="39" t="s">
        <v>115</v>
      </c>
      <c r="C64" s="39"/>
      <c r="D64" s="39"/>
      <c r="E64" s="39"/>
      <c r="F64" s="39"/>
      <c r="G64" s="39"/>
      <c r="H64" s="39"/>
      <c r="I64" s="39"/>
    </row>
    <row r="65" spans="1:10" ht="12.75" customHeight="1" x14ac:dyDescent="0.25">
      <c r="B65" s="40" t="s">
        <v>116</v>
      </c>
      <c r="C65" s="40"/>
      <c r="D65" s="40"/>
      <c r="E65" s="40"/>
      <c r="F65" s="40"/>
      <c r="G65" s="40"/>
      <c r="H65" s="40"/>
      <c r="I65" s="40"/>
    </row>
    <row r="66" spans="1:10" ht="12" customHeight="1" x14ac:dyDescent="0.25">
      <c r="B66" s="16"/>
      <c r="C66" s="16"/>
      <c r="D66" s="13"/>
      <c r="E66" s="2"/>
      <c r="F66" s="2"/>
      <c r="G66" s="13"/>
      <c r="H66" s="4"/>
      <c r="I66" s="4"/>
    </row>
    <row r="67" spans="1:10" ht="15.75" customHeight="1" x14ac:dyDescent="0.25">
      <c r="B67" s="16"/>
      <c r="C67" s="16"/>
      <c r="D67" s="13"/>
      <c r="E67" s="16"/>
      <c r="F67" s="16"/>
      <c r="G67" s="13"/>
      <c r="H67" s="4"/>
      <c r="I67" s="4"/>
    </row>
    <row r="68" spans="1:10" ht="14.25" customHeight="1" x14ac:dyDescent="0.25">
      <c r="B68" s="17"/>
      <c r="C68" s="17"/>
      <c r="D68" s="13"/>
      <c r="E68" s="17"/>
      <c r="F68" s="17"/>
      <c r="G68" s="13"/>
      <c r="H68" s="4"/>
      <c r="I68" s="4"/>
    </row>
    <row r="69" spans="1:10" ht="12" customHeight="1" x14ac:dyDescent="0.25">
      <c r="A69" s="4"/>
      <c r="B69" s="13"/>
      <c r="C69" s="13"/>
      <c r="D69" s="13"/>
      <c r="E69" s="2"/>
      <c r="F69" s="2"/>
      <c r="G69" s="2"/>
      <c r="H69" s="2"/>
      <c r="I69" s="2"/>
    </row>
    <row r="70" spans="1:10" ht="10.5" customHeight="1" x14ac:dyDescent="0.25">
      <c r="B70" s="15"/>
      <c r="C70" s="15"/>
      <c r="D70" s="15"/>
      <c r="E70" s="15"/>
      <c r="F70" s="15"/>
      <c r="G70" s="15"/>
      <c r="H70" s="15"/>
      <c r="I70" s="15"/>
    </row>
    <row r="71" spans="1:10" ht="12.75" customHeight="1" x14ac:dyDescent="0.25">
      <c r="B71" s="13"/>
      <c r="C71" s="13"/>
      <c r="D71" s="13"/>
      <c r="E71" s="13"/>
      <c r="F71" s="13"/>
      <c r="G71" s="13"/>
      <c r="H71" s="13"/>
      <c r="I71" s="13"/>
    </row>
    <row r="72" spans="1:10" x14ac:dyDescent="0.25">
      <c r="B72" s="13"/>
      <c r="C72" s="13"/>
      <c r="D72" s="13"/>
      <c r="E72" s="13"/>
      <c r="F72" s="13"/>
      <c r="G72" s="13"/>
      <c r="H72" s="13"/>
      <c r="I72" s="13"/>
    </row>
    <row r="73" spans="1:10" x14ac:dyDescent="0.25">
      <c r="D73" s="13"/>
      <c r="F73" s="7"/>
    </row>
    <row r="74" spans="1:10" x14ac:dyDescent="0.25">
      <c r="D74" s="13"/>
    </row>
    <row r="75" spans="1:10" x14ac:dyDescent="0.25">
      <c r="D75" s="13"/>
    </row>
    <row r="76" spans="1:10" x14ac:dyDescent="0.25">
      <c r="D76" s="13"/>
      <c r="E76" s="18"/>
      <c r="F76" s="8"/>
      <c r="G76" s="8"/>
      <c r="H76" s="8"/>
      <c r="I76" s="8"/>
      <c r="J76" s="8"/>
    </row>
    <row r="77" spans="1:10" x14ac:dyDescent="0.25">
      <c r="D77" s="13"/>
    </row>
    <row r="78" spans="1:10" x14ac:dyDescent="0.25">
      <c r="D78" s="13"/>
    </row>
    <row r="79" spans="1:10" x14ac:dyDescent="0.25">
      <c r="D79" s="13"/>
    </row>
    <row r="80" spans="1:10" x14ac:dyDescent="0.25">
      <c r="D80" s="13"/>
    </row>
    <row r="81" spans="4:4" x14ac:dyDescent="0.25">
      <c r="D81" s="13"/>
    </row>
    <row r="82" spans="4:4" x14ac:dyDescent="0.25">
      <c r="D82" s="13"/>
    </row>
  </sheetData>
  <mergeCells count="15">
    <mergeCell ref="B63:I63"/>
    <mergeCell ref="B64:I64"/>
    <mergeCell ref="B65:I65"/>
    <mergeCell ref="C29:C30"/>
    <mergeCell ref="C31:C42"/>
    <mergeCell ref="C43:C46"/>
    <mergeCell ref="C47:C53"/>
    <mergeCell ref="B55:D55"/>
    <mergeCell ref="H57:I57"/>
    <mergeCell ref="C25:C28"/>
    <mergeCell ref="B3:I3"/>
    <mergeCell ref="B4:I4"/>
    <mergeCell ref="B6:I7"/>
    <mergeCell ref="C10:C19"/>
    <mergeCell ref="C21:C23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CCI-Dezembro-2023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2024-01-09T14:16:45Z</cp:lastPrinted>
  <dcterms:created xsi:type="dcterms:W3CDTF">2024-01-08T13:13:37Z</dcterms:created>
  <dcterms:modified xsi:type="dcterms:W3CDTF">2024-01-11T15:49:35Z</dcterms:modified>
</cp:coreProperties>
</file>