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pre\Downloads\"/>
    </mc:Choice>
  </mc:AlternateContent>
  <xr:revisionPtr revIDLastSave="0" documentId="13_ncr:1_{2874AE79-9A18-4D61-9499-A5BB711A42DB}" xr6:coauthVersionLast="47" xr6:coauthVersionMax="47" xr10:uidLastSave="{00000000-0000-0000-0000-000000000000}"/>
  <bookViews>
    <workbookView xWindow="-120" yWindow="-120" windowWidth="29040" windowHeight="15840" xr2:uid="{11343FBB-AE08-492E-9D56-69444E4346EB}"/>
  </bookViews>
  <sheets>
    <sheet name="CCI-Julho-202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1" l="1"/>
  <c r="G54" i="1"/>
  <c r="F53" i="1"/>
  <c r="F54" i="1" s="1"/>
  <c r="D53" i="1"/>
  <c r="E53" i="1" s="1"/>
  <c r="E52" i="1"/>
  <c r="D52" i="1"/>
  <c r="D51" i="1"/>
  <c r="E51" i="1" s="1"/>
  <c r="D50" i="1"/>
  <c r="E50" i="1" s="1"/>
  <c r="D49" i="1"/>
  <c r="E49" i="1" s="1"/>
  <c r="D48" i="1"/>
  <c r="E48" i="1" s="1"/>
  <c r="D47" i="1"/>
  <c r="E47" i="1" s="1"/>
  <c r="D46" i="1"/>
  <c r="E46" i="1" s="1"/>
  <c r="D45" i="1"/>
  <c r="E45" i="1" s="1"/>
  <c r="D44" i="1"/>
  <c r="E44" i="1" s="1"/>
  <c r="D43" i="1"/>
  <c r="E43" i="1" s="1"/>
  <c r="D42" i="1"/>
  <c r="E42" i="1" s="1"/>
  <c r="D41" i="1"/>
  <c r="E41" i="1" s="1"/>
  <c r="D40" i="1"/>
  <c r="E40" i="1" s="1"/>
  <c r="D39" i="1"/>
  <c r="E39" i="1" s="1"/>
  <c r="D38" i="1"/>
  <c r="E38" i="1" s="1"/>
  <c r="D37" i="1"/>
  <c r="E37" i="1" s="1"/>
  <c r="D36" i="1"/>
  <c r="E36" i="1" s="1"/>
  <c r="D35" i="1"/>
  <c r="E35" i="1" s="1"/>
  <c r="D34" i="1"/>
  <c r="E34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E28" i="1" s="1"/>
  <c r="D27" i="1"/>
  <c r="E27" i="1" s="1"/>
  <c r="E26" i="1"/>
  <c r="D26" i="1"/>
  <c r="D25" i="1"/>
  <c r="E24" i="1"/>
  <c r="D24" i="1"/>
  <c r="D23" i="1"/>
  <c r="E23" i="1" s="1"/>
  <c r="D22" i="1"/>
  <c r="E22" i="1" s="1"/>
  <c r="D21" i="1"/>
  <c r="E21" i="1" s="1"/>
  <c r="E20" i="1"/>
  <c r="D20" i="1"/>
  <c r="D19" i="1"/>
  <c r="E19" i="1" s="1"/>
  <c r="E18" i="1"/>
  <c r="D18" i="1"/>
  <c r="D17" i="1"/>
  <c r="E17" i="1" s="1"/>
  <c r="D16" i="1"/>
  <c r="E16" i="1" s="1"/>
  <c r="D15" i="1"/>
  <c r="E15" i="1" s="1"/>
  <c r="E14" i="1"/>
  <c r="D14" i="1"/>
  <c r="D13" i="1"/>
  <c r="E13" i="1" s="1"/>
  <c r="E12" i="1"/>
  <c r="D12" i="1"/>
  <c r="D11" i="1"/>
  <c r="E11" i="1" s="1"/>
  <c r="D10" i="1"/>
  <c r="E10" i="1" s="1"/>
  <c r="D9" i="1"/>
  <c r="E9" i="1" s="1"/>
  <c r="E8" i="1"/>
  <c r="D8" i="1"/>
  <c r="D7" i="1"/>
  <c r="E7" i="1" s="1"/>
  <c r="E6" i="1"/>
  <c r="D6" i="1"/>
  <c r="D5" i="1"/>
  <c r="D54" i="1" s="1"/>
  <c r="E5" i="1" l="1"/>
  <c r="E54" i="1" s="1"/>
</calcChain>
</file>

<file path=xl/sharedStrings.xml><?xml version="1.0" encoding="utf-8"?>
<sst xmlns="http://schemas.openxmlformats.org/spreadsheetml/2006/main" count="133" uniqueCount="126">
  <si>
    <t>Composição da Carteira de Investimentos - Julho/2024</t>
  </si>
  <si>
    <t>CNPJ</t>
  </si>
  <si>
    <t>Agência/Conta</t>
  </si>
  <si>
    <t>Fundo de Investimento</t>
  </si>
  <si>
    <t>Saldo Anterior (R$)</t>
  </si>
  <si>
    <t>Saldo Atual (R$)</t>
  </si>
  <si>
    <t>Aplicação (+)</t>
  </si>
  <si>
    <t>Resgate (-)</t>
  </si>
  <si>
    <t>Rendimento (R$)</t>
  </si>
  <si>
    <t>03.543.447/0001-03</t>
  </si>
  <si>
    <t>3797-4/7158-7</t>
  </si>
  <si>
    <t>BB PREVIDENCIÁRIO RF IMA-B 5 LP FIC DE FI</t>
  </si>
  <si>
    <t>07.111.384/0001-69</t>
  </si>
  <si>
    <t>BB PREVIDENCIÁRIO RF IRF-M TP FI</t>
  </si>
  <si>
    <t>07.442.078/0001-05</t>
  </si>
  <si>
    <t>BB PREVIDENCIÁRIO RF IMA-B TP FI</t>
  </si>
  <si>
    <t>11.328.882/0001-35</t>
  </si>
  <si>
    <t>BB PREVIDENCIÁRIO RF IRF-M1 TP FIC FI</t>
  </si>
  <si>
    <t xml:space="preserve">13.327.340/0001-73 </t>
  </si>
  <si>
    <t>BB PREVIDENCIÁRIO RF IMAB 5+ TP FI</t>
  </si>
  <si>
    <t>13.322.205/0001-35</t>
  </si>
  <si>
    <t>BB PREVIDENCIÁRIO RF IDKA 2 TP FI</t>
  </si>
  <si>
    <t>13.077.415/0001-05</t>
  </si>
  <si>
    <t xml:space="preserve">BB PREVIDENCIÁRIO RF FLUXO FIC DE FI </t>
  </si>
  <si>
    <t>13.077.418/0001-49</t>
  </si>
  <si>
    <t xml:space="preserve">BB PREVIDENCIÁRIO RF REFERENCIADO DI LP PERFIL FIC FI </t>
  </si>
  <si>
    <t>14.091.645/0001-91</t>
  </si>
  <si>
    <t>BB PREVIDENCIÁRIO RENDA FIXA INFLAÇÃO CRÉDITO PRIVADO FI</t>
  </si>
  <si>
    <t>19.523.305/0001-06</t>
  </si>
  <si>
    <t>BB PREVIDENCIÁRIO TP VII</t>
  </si>
  <si>
    <t>10.418.335/0001-88</t>
  </si>
  <si>
    <t>BB PREVIDENCIÁRIO AÇÕES GOVERNANÇA FI</t>
  </si>
  <si>
    <t>10.418.362/0001-50</t>
  </si>
  <si>
    <t>BB PREVIDENCIÁRIO MULTIMERCADO FI LP</t>
  </si>
  <si>
    <t>29.258.294/0001-38</t>
  </si>
  <si>
    <t>BB PREVIDENCIÁRIO AÇÕES VALOR FIC</t>
  </si>
  <si>
    <t>22.632.237/0001-28</t>
  </si>
  <si>
    <t>BB AÇÕES ESG GLOBAIS FIC DE FIA - BDR NÍVEL I</t>
  </si>
  <si>
    <t>07.882.792/0001-14</t>
  </si>
  <si>
    <t>BB AÇÕES SELEÇÃO FATORIAL FIC DE FI</t>
  </si>
  <si>
    <t>44.345.590/0001-60</t>
  </si>
  <si>
    <r>
      <t xml:space="preserve">BB PREVIDENCIÁRIO RENDA FIXA TÍTULOS PÚBLICOS XXI FI </t>
    </r>
    <r>
      <rPr>
        <sz val="10"/>
        <color rgb="FFFF0000"/>
        <rFont val="Calibri"/>
        <family val="2"/>
        <scheme val="minor"/>
      </rPr>
      <t/>
    </r>
  </si>
  <si>
    <t>35.292.588/0001-89</t>
  </si>
  <si>
    <t>BB PREVIDENCIÁRIO RF ALOCAÇÃO ATIVA RETORNO TOTAL FIC DE FI</t>
  </si>
  <si>
    <t>3797-4/6101-8</t>
  </si>
  <si>
    <t xml:space="preserve">BB PREVIDENCIÁRIO RF IRF-M1 TP FIC FI </t>
  </si>
  <si>
    <t>3797-4/7023-8</t>
  </si>
  <si>
    <r>
      <t xml:space="preserve">BB PREVIDENCIÁRIO RF FLUXO FIC DE FI  </t>
    </r>
    <r>
      <rPr>
        <b/>
        <sz val="12"/>
        <rFont val="Calibri"/>
        <family val="2"/>
        <scheme val="minor"/>
      </rPr>
      <t>(Suprimentos de fundos)</t>
    </r>
  </si>
  <si>
    <t>3797-4/7917-0</t>
  </si>
  <si>
    <t>BB PREVID RF PERFIL</t>
  </si>
  <si>
    <t>54.602.092/0001-09</t>
  </si>
  <si>
    <t>BB PREVIDENCIÁRIO RENDA FIXA TÍTULOS PÚBLICOS VÉRTICE 2026</t>
  </si>
  <si>
    <t>23.215.097/0001-55</t>
  </si>
  <si>
    <t>3588/006.00071001-1</t>
  </si>
  <si>
    <t>CAIXA FIC BRASIL GESTÃO ESTRATÉGICA RENDA FIXA</t>
  </si>
  <si>
    <t>10.740.670/0001-06</t>
  </si>
  <si>
    <t>CAIXA FI BRASIL IRF-M1 TP RF</t>
  </si>
  <si>
    <t>10.577.519/0001-90</t>
  </si>
  <si>
    <t>CAIXA FI BRASIL IRF-M1+ TP RF LP</t>
  </si>
  <si>
    <t>10.577.503/0001-88</t>
  </si>
  <si>
    <t>CAIXA FI BRASIL IMA-B5+ TP RF LP</t>
  </si>
  <si>
    <t>30.068.224/0001-04</t>
  </si>
  <si>
    <t>CAIXA FIC AÇÕES MULTIGESTOR</t>
  </si>
  <si>
    <t>14.507.699/0001-95</t>
  </si>
  <si>
    <t xml:space="preserve">FIC AÇÕES EXPERT VINCI VALOR RPPS  </t>
  </si>
  <si>
    <t>30.036.235/0001-02</t>
  </si>
  <si>
    <t>FI CAIXA INDEXA BOLSA AMERICANA MULTIMERCADO LP</t>
  </si>
  <si>
    <t>17.502.937/0001--68</t>
  </si>
  <si>
    <t>FIA CAIXA INSTITUCIONAL BDR NÍVEL I</t>
  </si>
  <si>
    <t xml:space="preserve">                                                   </t>
  </si>
  <si>
    <t>03.737.206/0001-97</t>
  </si>
  <si>
    <t>CAIXA FI BRASIL REFERENCIADO DI LONGO PRAZO</t>
  </si>
  <si>
    <t>50.635.944/0001-03</t>
  </si>
  <si>
    <t xml:space="preserve">FI BRASIL 2024 X TP RENDA FIXA </t>
  </si>
  <si>
    <t>14.508.643/0001-55</t>
  </si>
  <si>
    <t>CAIXA FIC BRASIL DISPONIBILIDADES R</t>
  </si>
  <si>
    <t>50.642.114/0001-03</t>
  </si>
  <si>
    <t>FI BRASIL 2027 X TP RF</t>
  </si>
  <si>
    <t>13.455.197/0001-03</t>
  </si>
  <si>
    <t>3436/45.000002.3</t>
  </si>
  <si>
    <t>SANTANDER FI IRF-M TÍTULOS PÚBLICOS RENDA FIXA</t>
  </si>
  <si>
    <t>26.507.132/0001-06</t>
  </si>
  <si>
    <t>SANTANDER RENDA FIXA ATIVO FIC  FI</t>
  </si>
  <si>
    <t>29.549.642/0001-26</t>
  </si>
  <si>
    <t xml:space="preserve">SANTANDER SELEÇÃO CRESCIMENTO AÇÕES FIC DE FI </t>
  </si>
  <si>
    <t>02.224.354/0001-45</t>
  </si>
  <si>
    <t>SANTANDER RF REFERENCIADO DI INSTITUCIONAL PREMIUM FIC DE FI</t>
  </si>
  <si>
    <t xml:space="preserve"> </t>
  </si>
  <si>
    <t>24.571.992/0001-75</t>
  </si>
  <si>
    <t>1352/49500-4</t>
  </si>
  <si>
    <t>ITAÚ AÇÕES DUNAMIS FIC</t>
  </si>
  <si>
    <t>23.731.629/0001-07</t>
  </si>
  <si>
    <t>ITAÚ INSTITUCIONAL AÇÕES PHOENIX FICFI</t>
  </si>
  <si>
    <t>21.838.150/0001-49</t>
  </si>
  <si>
    <t>ITAÚ INSTITUCIONAL ALOCAÇÃO DINÂMICA RF FICFI</t>
  </si>
  <si>
    <t>42.318.981/0001-60</t>
  </si>
  <si>
    <t>ITAÚ AÇÕES MOMENTO 30 II FIC</t>
  </si>
  <si>
    <t>50.236.636/0001-05</t>
  </si>
  <si>
    <t>ITAÚ ASSET NTN-B 2024 RENDA FIXA FI</t>
  </si>
  <si>
    <t>06.175.696/0001-73</t>
  </si>
  <si>
    <t>ITÁU SOBERANO RF SIMPLES FICFI</t>
  </si>
  <si>
    <t>50.302.776/0001-34</t>
  </si>
  <si>
    <t>ITAÚ ASSET NTN-B 2027 RENDA FIXA FI</t>
  </si>
  <si>
    <t>26.269.692/0001-61</t>
  </si>
  <si>
    <t>ITÁU PRIVATE MULTIMERCADO SP 500 BRL FICFI</t>
  </si>
  <si>
    <t>03.399.411/0001-90</t>
  </si>
  <si>
    <t>0522/432917-1</t>
  </si>
  <si>
    <t>BRADESCO FI RF REFERENCIADO DI PREMIUM</t>
  </si>
  <si>
    <t>02.097.252/0001-06</t>
  </si>
  <si>
    <t>0288/104898-1</t>
  </si>
  <si>
    <t>20.441.483/0001-77</t>
  </si>
  <si>
    <t>SAFRA EXTRA BANCOS FIC RF CP</t>
  </si>
  <si>
    <t>SALDO TOTAL</t>
  </si>
  <si>
    <t xml:space="preserve">   Elaborado por:</t>
  </si>
  <si>
    <t>De acordo:</t>
  </si>
  <si>
    <t>(Assinatura eletrônica)</t>
  </si>
  <si>
    <t>Odete Costa</t>
  </si>
  <si>
    <t>Adelaide Cristina Gomes de Azevedo</t>
  </si>
  <si>
    <t>Auxiliar</t>
  </si>
  <si>
    <t>Diretora de Administração e Finanças - DAFI</t>
  </si>
  <si>
    <t>Rua: Professor Agnelo Bitencourt, nº 361- Centro</t>
  </si>
  <si>
    <t xml:space="preserve">fone (95) 98400-2429/98400-9267 - Cep: 69.301-430 - Boa Vista - Roraima </t>
  </si>
  <si>
    <t xml:space="preserve"> E-mail: pressem@hotmail.com</t>
  </si>
  <si>
    <t>Obs: No extrato do Banco Safra está tendo uma diferênça de um centavo a mais no saldo atual *</t>
  </si>
  <si>
    <t>SAFRA MULTIDIVIDENDOS PB FICFIA</t>
  </si>
  <si>
    <t>Boa Vista, 19 de agosto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</si>
</sst>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-* #,##0.0_-;\-* #,##0.0_-;_-* &quot;-&quot;??_-;_-@_-"/>
    <numFmt numFmtId="166" formatCode="#,##0.00;[Red]#,##0.00"/>
    <numFmt numFmtId="167" formatCode="#,##0.00_ ;[Red]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7">
    <xf numFmtId="0" fontId="0" fillId="0" borderId="0" xfId="0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44" fontId="3" fillId="2" borderId="5" xfId="2" applyNumberFormat="1" applyFont="1" applyFill="1" applyBorder="1" applyAlignment="1">
      <alignment horizontal="left" vertical="center" wrapText="1"/>
    </xf>
    <xf numFmtId="44" fontId="6" fillId="2" borderId="5" xfId="2" applyNumberFormat="1" applyFont="1" applyFill="1" applyBorder="1" applyAlignment="1">
      <alignment horizontal="left" vertical="center" wrapText="1"/>
    </xf>
    <xf numFmtId="44" fontId="3" fillId="2" borderId="6" xfId="1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44" fontId="3" fillId="2" borderId="8" xfId="2" applyNumberFormat="1" applyFont="1" applyFill="1" applyBorder="1" applyAlignment="1">
      <alignment horizontal="left" vertical="center" wrapText="1"/>
    </xf>
    <xf numFmtId="44" fontId="6" fillId="2" borderId="8" xfId="2" applyNumberFormat="1" applyFont="1" applyFill="1" applyBorder="1" applyAlignment="1">
      <alignment horizontal="left" vertical="center" wrapText="1"/>
    </xf>
    <xf numFmtId="44" fontId="6" fillId="2" borderId="9" xfId="1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left" vertical="center"/>
    </xf>
    <xf numFmtId="44" fontId="7" fillId="2" borderId="8" xfId="2" applyNumberFormat="1" applyFont="1" applyFill="1" applyBorder="1" applyAlignment="1">
      <alignment horizontal="left" vertical="center" wrapText="1"/>
    </xf>
    <xf numFmtId="44" fontId="3" fillId="2" borderId="9" xfId="1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left" vertical="center" wrapText="1"/>
    </xf>
    <xf numFmtId="44" fontId="7" fillId="2" borderId="9" xfId="1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44" fontId="6" fillId="2" borderId="11" xfId="2" applyNumberFormat="1" applyFont="1" applyFill="1" applyBorder="1" applyAlignment="1">
      <alignment horizontal="left" vertical="center" wrapText="1"/>
    </xf>
    <xf numFmtId="44" fontId="3" fillId="2" borderId="13" xfId="1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left" vertical="center"/>
    </xf>
    <xf numFmtId="44" fontId="6" fillId="2" borderId="15" xfId="2" applyNumberFormat="1" applyFont="1" applyFill="1" applyBorder="1" applyAlignment="1">
      <alignment horizontal="left" vertical="center" wrapText="1"/>
    </xf>
    <xf numFmtId="44" fontId="3" fillId="2" borderId="15" xfId="2" applyNumberFormat="1" applyFont="1" applyFill="1" applyBorder="1" applyAlignment="1">
      <alignment horizontal="left" vertical="center" wrapText="1"/>
    </xf>
    <xf numFmtId="44" fontId="3" fillId="2" borderId="16" xfId="1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44" fontId="6" fillId="2" borderId="9" xfId="2" applyNumberFormat="1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/>
    </xf>
    <xf numFmtId="44" fontId="3" fillId="2" borderId="12" xfId="2" applyNumberFormat="1" applyFont="1" applyFill="1" applyBorder="1" applyAlignment="1">
      <alignment horizontal="left" vertical="center" wrapText="1"/>
    </xf>
    <xf numFmtId="44" fontId="6" fillId="2" borderId="12" xfId="2" applyNumberFormat="1" applyFont="1" applyFill="1" applyBorder="1" applyAlignment="1">
      <alignment horizontal="left" vertical="center" wrapText="1"/>
    </xf>
    <xf numFmtId="44" fontId="6" fillId="2" borderId="18" xfId="2" applyNumberFormat="1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44" fontId="6" fillId="2" borderId="6" xfId="1" applyNumberFormat="1" applyFont="1" applyFill="1" applyBorder="1" applyAlignment="1">
      <alignment vertical="center"/>
    </xf>
    <xf numFmtId="44" fontId="3" fillId="2" borderId="18" xfId="1" applyNumberFormat="1" applyFont="1" applyFill="1" applyBorder="1" applyAlignment="1">
      <alignment vertical="center"/>
    </xf>
    <xf numFmtId="44" fontId="6" fillId="2" borderId="6" xfId="0" applyNumberFormat="1" applyFont="1" applyFill="1" applyBorder="1" applyAlignment="1">
      <alignment vertical="center"/>
    </xf>
    <xf numFmtId="44" fontId="3" fillId="2" borderId="9" xfId="0" applyNumberFormat="1" applyFont="1" applyFill="1" applyBorder="1" applyAlignment="1">
      <alignment vertical="center"/>
    </xf>
    <xf numFmtId="44" fontId="6" fillId="2" borderId="9" xfId="0" applyNumberFormat="1" applyFont="1" applyFill="1" applyBorder="1" applyAlignment="1">
      <alignment vertical="center"/>
    </xf>
    <xf numFmtId="44" fontId="3" fillId="2" borderId="18" xfId="0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left" vertical="center"/>
    </xf>
    <xf numFmtId="44" fontId="6" fillId="2" borderId="20" xfId="2" applyNumberFormat="1" applyFont="1" applyFill="1" applyBorder="1" applyAlignment="1">
      <alignment horizontal="left" vertical="center" wrapText="1"/>
    </xf>
    <xf numFmtId="44" fontId="3" fillId="2" borderId="21" xfId="1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0" fontId="3" fillId="2" borderId="0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6" fontId="5" fillId="2" borderId="0" xfId="0" applyNumberFormat="1" applyFont="1" applyFill="1" applyAlignment="1">
      <alignment vertical="center"/>
    </xf>
    <xf numFmtId="166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167" fontId="6" fillId="2" borderId="0" xfId="0" applyNumberFormat="1" applyFont="1" applyFill="1" applyAlignment="1">
      <alignment horizontal="center" vertical="center"/>
    </xf>
    <xf numFmtId="166" fontId="3" fillId="2" borderId="0" xfId="0" applyNumberFormat="1" applyFont="1" applyFill="1" applyAlignment="1">
      <alignment horizontal="center" vertical="center"/>
    </xf>
    <xf numFmtId="43" fontId="3" fillId="2" borderId="0" xfId="1" applyFont="1" applyFill="1" applyBorder="1" applyAlignment="1">
      <alignment vertical="center"/>
    </xf>
    <xf numFmtId="43" fontId="6" fillId="2" borderId="0" xfId="1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4" fontId="3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horizontal="center" vertical="center"/>
    </xf>
    <xf numFmtId="0" fontId="3" fillId="2" borderId="12" xfId="0" applyFont="1" applyFill="1" applyBorder="1"/>
    <xf numFmtId="167" fontId="3" fillId="2" borderId="0" xfId="0" applyNumberFormat="1" applyFont="1" applyFill="1" applyAlignment="1">
      <alignment horizontal="center" vertical="center"/>
    </xf>
    <xf numFmtId="167" fontId="3" fillId="2" borderId="0" xfId="0" applyNumberFormat="1" applyFont="1" applyFill="1" applyAlignment="1">
      <alignment horizontal="left" vertical="center"/>
    </xf>
    <xf numFmtId="167" fontId="3" fillId="2" borderId="0" xfId="0" applyNumberFormat="1" applyFont="1" applyFill="1" applyAlignment="1">
      <alignment vertical="center"/>
    </xf>
    <xf numFmtId="167" fontId="8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167" fontId="5" fillId="2" borderId="0" xfId="0" applyNumberFormat="1" applyFont="1" applyFill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44" fontId="6" fillId="2" borderId="21" xfId="1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44" fontId="5" fillId="2" borderId="11" xfId="0" applyNumberFormat="1" applyFont="1" applyFill="1" applyBorder="1" applyAlignment="1">
      <alignment horizontal="left" vertical="center" wrapText="1"/>
    </xf>
    <xf numFmtId="44" fontId="10" fillId="2" borderId="11" xfId="0" applyNumberFormat="1" applyFont="1" applyFill="1" applyBorder="1" applyAlignment="1">
      <alignment horizontal="left" vertical="center" wrapText="1"/>
    </xf>
    <xf numFmtId="44" fontId="7" fillId="2" borderId="11" xfId="0" applyNumberFormat="1" applyFont="1" applyFill="1" applyBorder="1" applyAlignment="1">
      <alignment horizontal="left" vertical="center" wrapText="1"/>
    </xf>
    <xf numFmtId="44" fontId="5" fillId="2" borderId="13" xfId="0" applyNumberFormat="1" applyFont="1" applyFill="1" applyBorder="1" applyAlignment="1">
      <alignment vertical="center"/>
    </xf>
    <xf numFmtId="0" fontId="0" fillId="2" borderId="0" xfId="0" applyFill="1"/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166" fontId="6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166" fontId="6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4" fontId="3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\\serverpressem\DAF%20-%20Diretoria%20de%20Administra&#231;&#227;o%20e%20Finan&#231;as\DAFI%20-%20ODETE\Composi&#231;&#227;o%20da%20Carteira%20de%20Investimentos\COMPOSI&#199;&#195;O%20-%20%20Exerc&#237;cio%202024\Composi&#231;&#227;o%20da%20Carteira%20dos%20Fundos%20de%20Investimentos%20-%20CCFI%202024%20-7.8.2024%20-%20julho.xlsx" TargetMode="External"/><Relationship Id="rId2" Type="http://schemas.microsoft.com/office/2019/04/relationships/externalLinkLongPath" Target="file:///\\serverpressem\DAF%20-%20Diretoria%20de%20Administra&#231;&#227;o%20e%20Finan&#231;as\DAFI%20-%20ODETE\Composi&#231;&#227;o%20da%20Carteira%20de%20Investimentos\COMPOSI&#199;&#195;O%20-%20%20Exerc&#237;cio%202024\Composi&#231;&#227;o%20da%20Carteira%20dos%20Fundos%20de%20Investimentos%20-%20CCFI%202024%20-7.8.2024%20-%20julho.xlsx?5E0EE467" TargetMode="External"/><Relationship Id="rId1" Type="http://schemas.openxmlformats.org/officeDocument/2006/relationships/externalLinkPath" Target="file:///\\5E0EE467\Composi&#231;&#227;o%20da%20Carteira%20dos%20Fundos%20de%20Investimentos%20-%20CCFI%202024%20-7.8.2024%20-%20julh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 Janeiro-2023"/>
      <sheetName val="Fevereiro-2023"/>
      <sheetName val="Março-2023 "/>
      <sheetName val="Abril-2023"/>
      <sheetName val="Maio-2023"/>
      <sheetName val="Junho-2023 "/>
      <sheetName val="Julho-2023"/>
      <sheetName val="Agosto-2023"/>
      <sheetName val="Setembro-2023"/>
      <sheetName val="Outubro-2023"/>
      <sheetName val="Novembro-2023"/>
      <sheetName val="Dezembro-2023"/>
      <sheetName val="JANEIRO-2024"/>
      <sheetName val="FEVEREIRO-2024"/>
      <sheetName val="MARÇO-2024"/>
      <sheetName val="ABRIL-2024"/>
      <sheetName val="MAIO-2024"/>
      <sheetName val="JUNHO-2024"/>
      <sheetName val="JULHO-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6">
          <cell r="E6">
            <v>112314543.73999999</v>
          </cell>
        </row>
        <row r="7">
          <cell r="E7">
            <v>18939402.359999999</v>
          </cell>
        </row>
        <row r="8">
          <cell r="E8">
            <v>78356647.139999941</v>
          </cell>
        </row>
        <row r="9">
          <cell r="E9">
            <v>37308045.560000002</v>
          </cell>
        </row>
        <row r="10">
          <cell r="E10">
            <v>39282540.129999988</v>
          </cell>
        </row>
        <row r="11">
          <cell r="E11">
            <v>128126584.60000001</v>
          </cell>
        </row>
        <row r="12">
          <cell r="E12">
            <v>6339405.9800000042</v>
          </cell>
        </row>
        <row r="13">
          <cell r="E13">
            <v>241549915.05000007</v>
          </cell>
        </row>
        <row r="14">
          <cell r="E14">
            <v>14381135.969999999</v>
          </cell>
        </row>
        <row r="15">
          <cell r="E15">
            <v>1227846.67</v>
          </cell>
        </row>
        <row r="16">
          <cell r="E16">
            <v>57769026.480000004</v>
          </cell>
        </row>
        <row r="17">
          <cell r="E17">
            <v>20030527.619999994</v>
          </cell>
        </row>
        <row r="18">
          <cell r="E18">
            <v>17679038.150000002</v>
          </cell>
        </row>
        <row r="19">
          <cell r="E19">
            <v>44023764.43999999</v>
          </cell>
        </row>
        <row r="20">
          <cell r="E20">
            <v>12430457.600000003</v>
          </cell>
        </row>
        <row r="21">
          <cell r="E21">
            <v>8651458.75</v>
          </cell>
        </row>
        <row r="22">
          <cell r="E22">
            <v>61998340.560000002</v>
          </cell>
        </row>
        <row r="23">
          <cell r="E23">
            <v>4777208.5000000009</v>
          </cell>
        </row>
        <row r="24">
          <cell r="E24">
            <v>2833.3999999999992</v>
          </cell>
        </row>
        <row r="25">
          <cell r="E25">
            <v>1295998.4399999988</v>
          </cell>
        </row>
        <row r="26">
          <cell r="E26">
            <v>1163105.08</v>
          </cell>
        </row>
        <row r="27">
          <cell r="E27">
            <v>20429543.570000004</v>
          </cell>
        </row>
        <row r="28">
          <cell r="E28">
            <v>66949302.840000011</v>
          </cell>
        </row>
        <row r="29">
          <cell r="E29">
            <v>11336629.349999998</v>
          </cell>
        </row>
        <row r="30">
          <cell r="E30">
            <v>9660218.6099999994</v>
          </cell>
        </row>
        <row r="31">
          <cell r="E31">
            <v>13196296.319999993</v>
          </cell>
        </row>
        <row r="32">
          <cell r="E32">
            <v>13623453.069999998</v>
          </cell>
        </row>
        <row r="33">
          <cell r="E33">
            <v>20842772.959999997</v>
          </cell>
        </row>
        <row r="34">
          <cell r="E34">
            <v>19658015.57</v>
          </cell>
        </row>
        <row r="35">
          <cell r="E35">
            <v>66634979.92999997</v>
          </cell>
        </row>
        <row r="36">
          <cell r="E36">
            <v>2433993.42</v>
          </cell>
        </row>
        <row r="37">
          <cell r="E37">
            <v>231287.53999999978</v>
          </cell>
        </row>
        <row r="38">
          <cell r="E38">
            <v>4586826.7</v>
          </cell>
        </row>
        <row r="39">
          <cell r="E39">
            <v>6440995.1499999994</v>
          </cell>
        </row>
        <row r="40">
          <cell r="E40">
            <v>14394589.509999998</v>
          </cell>
        </row>
        <row r="41">
          <cell r="E41">
            <v>595435.15</v>
          </cell>
        </row>
        <row r="42">
          <cell r="E42">
            <v>50259.329999999871</v>
          </cell>
        </row>
        <row r="43">
          <cell r="E43">
            <v>3747029.6699999985</v>
          </cell>
        </row>
        <row r="44">
          <cell r="E44">
            <v>-2.6079760573338717E-10</v>
          </cell>
        </row>
        <row r="45">
          <cell r="E45">
            <v>31346837.899999995</v>
          </cell>
        </row>
        <row r="46">
          <cell r="E46">
            <v>4087671.2300000023</v>
          </cell>
        </row>
        <row r="47">
          <cell r="E47">
            <v>6051667.7600000016</v>
          </cell>
        </row>
        <row r="48">
          <cell r="E48">
            <v>339041.70999999921</v>
          </cell>
        </row>
        <row r="49">
          <cell r="E49">
            <v>11174586.580000002</v>
          </cell>
        </row>
        <row r="50">
          <cell r="E50">
            <v>1460636.5599999998</v>
          </cell>
        </row>
        <row r="51">
          <cell r="E51">
            <v>32525221.640000008</v>
          </cell>
        </row>
        <row r="52">
          <cell r="E52">
            <v>8586613.8100000005</v>
          </cell>
        </row>
      </sheetData>
      <sheetData sheetId="1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ABE0E-83DE-4A69-B400-710E142D54AB}">
  <dimension ref="A1:L75"/>
  <sheetViews>
    <sheetView tabSelected="1" zoomScaleNormal="100" workbookViewId="0">
      <selection activeCell="J14" sqref="J14"/>
    </sheetView>
  </sheetViews>
  <sheetFormatPr defaultColWidth="9.140625" defaultRowHeight="15.75" x14ac:dyDescent="0.25"/>
  <cols>
    <col min="1" max="1" width="20.7109375" style="51" bestFit="1" customWidth="1"/>
    <col min="2" max="2" width="21.85546875" style="51" bestFit="1" customWidth="1"/>
    <col min="3" max="3" width="68.5703125" style="51" bestFit="1" customWidth="1"/>
    <col min="4" max="5" width="21.5703125" style="51" bestFit="1" customWidth="1"/>
    <col min="6" max="6" width="19.85546875" style="51" customWidth="1"/>
    <col min="7" max="7" width="19.140625" style="51" customWidth="1"/>
    <col min="8" max="8" width="18.85546875" style="51" bestFit="1" customWidth="1"/>
    <col min="9" max="9" width="16.28515625" style="51" customWidth="1"/>
    <col min="10" max="10" width="21.7109375" style="51" customWidth="1"/>
    <col min="11" max="11" width="14.85546875" style="51" customWidth="1"/>
    <col min="12" max="12" width="16.85546875" style="51" customWidth="1"/>
    <col min="13" max="16384" width="9.140625" style="51"/>
  </cols>
  <sheetData>
    <row r="1" spans="1:12" ht="15.75" customHeight="1" x14ac:dyDescent="0.25">
      <c r="A1" s="50"/>
      <c r="B1" s="50"/>
      <c r="C1" s="50"/>
      <c r="D1" s="50"/>
      <c r="E1" s="50"/>
      <c r="F1" s="50"/>
      <c r="G1" s="50"/>
      <c r="H1" s="50"/>
    </row>
    <row r="2" spans="1:12" ht="20.25" customHeight="1" x14ac:dyDescent="0.25">
      <c r="A2" s="52" t="s">
        <v>0</v>
      </c>
      <c r="B2" s="52"/>
      <c r="C2" s="52"/>
      <c r="D2" s="52"/>
      <c r="E2" s="52"/>
      <c r="F2" s="52"/>
      <c r="G2" s="52"/>
      <c r="H2" s="52"/>
    </row>
    <row r="3" spans="1:12" ht="18" customHeight="1" thickBot="1" x14ac:dyDescent="0.3">
      <c r="A3" s="53"/>
      <c r="B3" s="53"/>
      <c r="C3" s="53"/>
      <c r="D3" s="53"/>
      <c r="E3" s="53"/>
      <c r="F3" s="53"/>
      <c r="G3" s="53"/>
      <c r="H3" s="53"/>
    </row>
    <row r="4" spans="1:12" ht="18.95" customHeight="1" thickBot="1" x14ac:dyDescent="0.3">
      <c r="A4" s="54" t="s">
        <v>1</v>
      </c>
      <c r="B4" s="55" t="s">
        <v>2</v>
      </c>
      <c r="C4" s="55" t="s">
        <v>3</v>
      </c>
      <c r="D4" s="55" t="s">
        <v>4</v>
      </c>
      <c r="E4" s="55" t="s">
        <v>5</v>
      </c>
      <c r="F4" s="55" t="s">
        <v>6</v>
      </c>
      <c r="G4" s="55" t="s">
        <v>7</v>
      </c>
      <c r="H4" s="56" t="s">
        <v>8</v>
      </c>
    </row>
    <row r="5" spans="1:12" ht="18.95" customHeight="1" x14ac:dyDescent="0.25">
      <c r="A5" s="1" t="s">
        <v>9</v>
      </c>
      <c r="B5" s="45" t="s">
        <v>10</v>
      </c>
      <c r="C5" s="2" t="s">
        <v>11</v>
      </c>
      <c r="D5" s="3">
        <f>'[1]JUNHO-2024'!E6</f>
        <v>112314543.73999999</v>
      </c>
      <c r="E5" s="4">
        <f>D5+F5+G5+H5</f>
        <v>113318109.89999999</v>
      </c>
      <c r="F5" s="4">
        <v>0</v>
      </c>
      <c r="G5" s="4">
        <v>0</v>
      </c>
      <c r="H5" s="5">
        <v>1003566.16</v>
      </c>
    </row>
    <row r="6" spans="1:12" ht="18.95" customHeight="1" x14ac:dyDescent="0.25">
      <c r="A6" s="6" t="s">
        <v>12</v>
      </c>
      <c r="B6" s="46"/>
      <c r="C6" s="8" t="s">
        <v>13</v>
      </c>
      <c r="D6" s="9">
        <f>'[1]JUNHO-2024'!E7</f>
        <v>18939402.359999999</v>
      </c>
      <c r="E6" s="10">
        <f t="shared" ref="E6:E53" si="0">D6+F6+G6+H6</f>
        <v>19189362.25</v>
      </c>
      <c r="F6" s="10">
        <v>0</v>
      </c>
      <c r="G6" s="10">
        <v>0</v>
      </c>
      <c r="H6" s="11">
        <v>249959.89</v>
      </c>
      <c r="I6" s="57"/>
      <c r="J6" s="58"/>
    </row>
    <row r="7" spans="1:12" ht="18.95" customHeight="1" x14ac:dyDescent="0.25">
      <c r="A7" s="6" t="s">
        <v>14</v>
      </c>
      <c r="B7" s="46"/>
      <c r="C7" s="8" t="s">
        <v>15</v>
      </c>
      <c r="D7" s="9">
        <f>'[1]JUNHO-2024'!E8</f>
        <v>78356647.139999941</v>
      </c>
      <c r="E7" s="10">
        <f t="shared" si="0"/>
        <v>79982025.849999934</v>
      </c>
      <c r="F7" s="10">
        <v>0</v>
      </c>
      <c r="G7" s="10">
        <v>0</v>
      </c>
      <c r="H7" s="11">
        <v>1625378.71</v>
      </c>
      <c r="I7" s="59"/>
    </row>
    <row r="8" spans="1:12" ht="18.95" customHeight="1" x14ac:dyDescent="0.25">
      <c r="A8" s="6" t="s">
        <v>16</v>
      </c>
      <c r="B8" s="46"/>
      <c r="C8" s="8" t="s">
        <v>17</v>
      </c>
      <c r="D8" s="9">
        <f>'[1]JUNHO-2024'!E9</f>
        <v>37308045.560000002</v>
      </c>
      <c r="E8" s="10">
        <f t="shared" si="0"/>
        <v>37646027.160000004</v>
      </c>
      <c r="F8" s="10">
        <v>0</v>
      </c>
      <c r="G8" s="10">
        <v>0</v>
      </c>
      <c r="H8" s="11">
        <v>337981.6</v>
      </c>
      <c r="I8" s="60"/>
      <c r="J8" s="58"/>
      <c r="K8" s="61"/>
      <c r="L8" s="62"/>
    </row>
    <row r="9" spans="1:12" ht="18.95" customHeight="1" x14ac:dyDescent="0.25">
      <c r="A9" s="6" t="s">
        <v>18</v>
      </c>
      <c r="B9" s="46"/>
      <c r="C9" s="8" t="s">
        <v>19</v>
      </c>
      <c r="D9" s="9">
        <f>'[1]JUNHO-2024'!E10</f>
        <v>39282540.129999988</v>
      </c>
      <c r="E9" s="10">
        <f t="shared" si="0"/>
        <v>40538380.29999999</v>
      </c>
      <c r="F9" s="10">
        <v>0</v>
      </c>
      <c r="G9" s="10">
        <v>0</v>
      </c>
      <c r="H9" s="11">
        <v>1255840.17</v>
      </c>
      <c r="I9" s="63"/>
      <c r="K9" s="61"/>
      <c r="L9" s="64"/>
    </row>
    <row r="10" spans="1:12" ht="18.95" customHeight="1" x14ac:dyDescent="0.25">
      <c r="A10" s="6" t="s">
        <v>20</v>
      </c>
      <c r="B10" s="46"/>
      <c r="C10" s="12" t="s">
        <v>21</v>
      </c>
      <c r="D10" s="9">
        <f>'[1]JUNHO-2024'!E11</f>
        <v>128126584.60000001</v>
      </c>
      <c r="E10" s="10">
        <f t="shared" si="0"/>
        <v>129104976.91000001</v>
      </c>
      <c r="F10" s="10">
        <v>0</v>
      </c>
      <c r="G10" s="10">
        <v>0</v>
      </c>
      <c r="H10" s="11">
        <v>978392.31</v>
      </c>
      <c r="K10" s="62"/>
    </row>
    <row r="11" spans="1:12" ht="18.95" customHeight="1" x14ac:dyDescent="0.25">
      <c r="A11" s="6" t="s">
        <v>22</v>
      </c>
      <c r="B11" s="46"/>
      <c r="C11" s="12" t="s">
        <v>23</v>
      </c>
      <c r="D11" s="9">
        <f>'[1]JUNHO-2024'!E12</f>
        <v>6339405.9800000042</v>
      </c>
      <c r="E11" s="10">
        <f t="shared" si="0"/>
        <v>581998.7600000056</v>
      </c>
      <c r="F11" s="10">
        <v>13397918.24</v>
      </c>
      <c r="G11" s="13">
        <v>-19223121.140000001</v>
      </c>
      <c r="H11" s="14">
        <v>67795.679999999993</v>
      </c>
      <c r="K11" s="65"/>
      <c r="L11" s="62"/>
    </row>
    <row r="12" spans="1:12" ht="18.95" customHeight="1" x14ac:dyDescent="0.25">
      <c r="A12" s="6" t="s">
        <v>24</v>
      </c>
      <c r="B12" s="46"/>
      <c r="C12" s="12" t="s">
        <v>25</v>
      </c>
      <c r="D12" s="9">
        <f>'[1]JUNHO-2024'!E13</f>
        <v>241549915.05000007</v>
      </c>
      <c r="E12" s="10">
        <f>D12+F12+G12+H12</f>
        <v>250759837.53000006</v>
      </c>
      <c r="F12" s="10">
        <v>6850084.7800000003</v>
      </c>
      <c r="G12" s="10">
        <v>0</v>
      </c>
      <c r="H12" s="11">
        <v>2359837.7000000002</v>
      </c>
      <c r="I12" s="61"/>
      <c r="J12" s="58"/>
      <c r="K12" s="66"/>
      <c r="L12" s="62"/>
    </row>
    <row r="13" spans="1:12" ht="18.95" customHeight="1" x14ac:dyDescent="0.25">
      <c r="A13" s="6" t="s">
        <v>26</v>
      </c>
      <c r="B13" s="46"/>
      <c r="C13" s="15" t="s">
        <v>27</v>
      </c>
      <c r="D13" s="9">
        <f>'[1]JUNHO-2024'!E14</f>
        <v>14381135.969999999</v>
      </c>
      <c r="E13" s="10">
        <f t="shared" si="0"/>
        <v>14667525.369999999</v>
      </c>
      <c r="F13" s="10">
        <v>0</v>
      </c>
      <c r="G13" s="10">
        <v>0</v>
      </c>
      <c r="H13" s="11">
        <v>286389.40000000002</v>
      </c>
      <c r="J13" s="67"/>
      <c r="K13" s="61"/>
      <c r="L13" s="68"/>
    </row>
    <row r="14" spans="1:12" ht="18.95" customHeight="1" x14ac:dyDescent="0.25">
      <c r="A14" s="6" t="s">
        <v>28</v>
      </c>
      <c r="B14" s="46"/>
      <c r="C14" s="12" t="s">
        <v>29</v>
      </c>
      <c r="D14" s="9">
        <f>'[1]JUNHO-2024'!E15</f>
        <v>1227846.67</v>
      </c>
      <c r="E14" s="10">
        <f t="shared" si="0"/>
        <v>1238654.54</v>
      </c>
      <c r="F14" s="10">
        <v>0</v>
      </c>
      <c r="G14" s="10">
        <v>0</v>
      </c>
      <c r="H14" s="14">
        <v>10807.87</v>
      </c>
      <c r="K14" s="61"/>
      <c r="L14" s="62"/>
    </row>
    <row r="15" spans="1:12" ht="18.95" customHeight="1" x14ac:dyDescent="0.25">
      <c r="A15" s="6" t="s">
        <v>30</v>
      </c>
      <c r="B15" s="46"/>
      <c r="C15" s="12" t="s">
        <v>31</v>
      </c>
      <c r="D15" s="9">
        <f>'[1]JUNHO-2024'!E16</f>
        <v>57769026.480000004</v>
      </c>
      <c r="E15" s="10">
        <f t="shared" si="0"/>
        <v>59407190.660000004</v>
      </c>
      <c r="F15" s="10">
        <v>0</v>
      </c>
      <c r="G15" s="10">
        <v>0</v>
      </c>
      <c r="H15" s="11">
        <v>1638164.18</v>
      </c>
      <c r="K15" s="61"/>
      <c r="L15" s="62"/>
    </row>
    <row r="16" spans="1:12" ht="18.95" customHeight="1" x14ac:dyDescent="0.25">
      <c r="A16" s="6" t="s">
        <v>32</v>
      </c>
      <c r="B16" s="46"/>
      <c r="C16" s="12" t="s">
        <v>33</v>
      </c>
      <c r="D16" s="9">
        <f>'[1]JUNHO-2024'!E17</f>
        <v>20030527.619999994</v>
      </c>
      <c r="E16" s="10">
        <f t="shared" si="0"/>
        <v>20246082.629999995</v>
      </c>
      <c r="F16" s="10">
        <v>0</v>
      </c>
      <c r="G16" s="10">
        <v>0</v>
      </c>
      <c r="H16" s="14">
        <v>215555.01</v>
      </c>
      <c r="K16" s="61"/>
      <c r="L16" s="62"/>
    </row>
    <row r="17" spans="1:12" ht="18.95" customHeight="1" x14ac:dyDescent="0.25">
      <c r="A17" s="6" t="s">
        <v>34</v>
      </c>
      <c r="B17" s="46"/>
      <c r="C17" s="12" t="s">
        <v>35</v>
      </c>
      <c r="D17" s="9">
        <f>'[1]JUNHO-2024'!E18</f>
        <v>17679038.150000002</v>
      </c>
      <c r="E17" s="10">
        <f t="shared" si="0"/>
        <v>18163036.750000004</v>
      </c>
      <c r="F17" s="10">
        <v>0</v>
      </c>
      <c r="G17" s="10">
        <v>0</v>
      </c>
      <c r="H17" s="11">
        <v>483998.6</v>
      </c>
      <c r="K17" s="61"/>
      <c r="L17" s="62"/>
    </row>
    <row r="18" spans="1:12" ht="18.95" customHeight="1" x14ac:dyDescent="0.25">
      <c r="A18" s="6" t="s">
        <v>36</v>
      </c>
      <c r="B18" s="46"/>
      <c r="C18" s="12" t="s">
        <v>37</v>
      </c>
      <c r="D18" s="9">
        <f>'[1]JUNHO-2024'!E19</f>
        <v>44023764.43999999</v>
      </c>
      <c r="E18" s="10">
        <f t="shared" si="0"/>
        <v>43767434.349999987</v>
      </c>
      <c r="F18" s="10">
        <v>0</v>
      </c>
      <c r="G18" s="10">
        <v>0</v>
      </c>
      <c r="H18" s="16">
        <v>-256330.09</v>
      </c>
      <c r="J18" s="69"/>
      <c r="K18" s="61"/>
      <c r="L18" s="62"/>
    </row>
    <row r="19" spans="1:12" ht="18.95" customHeight="1" x14ac:dyDescent="0.25">
      <c r="A19" s="6" t="s">
        <v>38</v>
      </c>
      <c r="B19" s="46"/>
      <c r="C19" s="12" t="s">
        <v>39</v>
      </c>
      <c r="D19" s="9">
        <f>'[1]JUNHO-2024'!E20</f>
        <v>12430457.600000003</v>
      </c>
      <c r="E19" s="10">
        <f t="shared" si="0"/>
        <v>12737201.220000003</v>
      </c>
      <c r="F19" s="10">
        <v>0</v>
      </c>
      <c r="G19" s="10">
        <v>0</v>
      </c>
      <c r="H19" s="11">
        <v>306743.62</v>
      </c>
      <c r="K19" s="61"/>
      <c r="L19" s="62"/>
    </row>
    <row r="20" spans="1:12" ht="18.95" customHeight="1" x14ac:dyDescent="0.25">
      <c r="A20" s="6" t="s">
        <v>40</v>
      </c>
      <c r="B20" s="46"/>
      <c r="C20" s="12" t="s">
        <v>41</v>
      </c>
      <c r="D20" s="9">
        <f>'[1]JUNHO-2024'!E21</f>
        <v>8651458.75</v>
      </c>
      <c r="E20" s="10">
        <f t="shared" si="0"/>
        <v>8735831.5299999993</v>
      </c>
      <c r="F20" s="10"/>
      <c r="G20" s="10">
        <v>0</v>
      </c>
      <c r="H20" s="14">
        <v>84372.78</v>
      </c>
      <c r="K20" s="61"/>
      <c r="L20" s="62"/>
    </row>
    <row r="21" spans="1:12" ht="18.95" customHeight="1" x14ac:dyDescent="0.25">
      <c r="A21" s="6" t="s">
        <v>42</v>
      </c>
      <c r="B21" s="46"/>
      <c r="C21" s="12" t="s">
        <v>43</v>
      </c>
      <c r="D21" s="9">
        <f>'[1]JUNHO-2024'!E22</f>
        <v>61998340.560000002</v>
      </c>
      <c r="E21" s="10">
        <f t="shared" si="0"/>
        <v>62640499.030000001</v>
      </c>
      <c r="F21" s="10">
        <v>0</v>
      </c>
      <c r="G21" s="10">
        <v>0</v>
      </c>
      <c r="H21" s="14">
        <v>642158.47</v>
      </c>
      <c r="K21" s="61"/>
      <c r="L21" s="62"/>
    </row>
    <row r="22" spans="1:12" ht="18.95" customHeight="1" x14ac:dyDescent="0.25">
      <c r="A22" s="6" t="s">
        <v>16</v>
      </c>
      <c r="B22" s="7" t="s">
        <v>44</v>
      </c>
      <c r="C22" s="12" t="s">
        <v>45</v>
      </c>
      <c r="D22" s="9">
        <f>'[1]JUNHO-2024'!E23</f>
        <v>4777208.5000000009</v>
      </c>
      <c r="E22" s="10">
        <f>D22+F22+G22+H22</f>
        <v>4571481.790000001</v>
      </c>
      <c r="F22" s="10">
        <v>0</v>
      </c>
      <c r="G22" s="13">
        <v>-248594.1</v>
      </c>
      <c r="H22" s="14">
        <v>42867.39</v>
      </c>
      <c r="K22" s="70"/>
    </row>
    <row r="23" spans="1:12" ht="18.95" customHeight="1" x14ac:dyDescent="0.25">
      <c r="A23" s="6" t="s">
        <v>22</v>
      </c>
      <c r="B23" s="7" t="s">
        <v>46</v>
      </c>
      <c r="C23" s="12" t="s">
        <v>47</v>
      </c>
      <c r="D23" s="9">
        <f>'[1]JUNHO-2024'!E24</f>
        <v>2833.3999999999992</v>
      </c>
      <c r="E23" s="10">
        <f>D23+F23+G23+H23</f>
        <v>2515.4999999999991</v>
      </c>
      <c r="F23" s="10">
        <v>0</v>
      </c>
      <c r="G23" s="13">
        <v>-338.98</v>
      </c>
      <c r="H23" s="14">
        <v>21.08</v>
      </c>
      <c r="I23" s="62"/>
      <c r="J23" s="62"/>
    </row>
    <row r="24" spans="1:12" ht="18.95" customHeight="1" x14ac:dyDescent="0.25">
      <c r="A24" s="6" t="s">
        <v>22</v>
      </c>
      <c r="B24" s="49" t="s">
        <v>48</v>
      </c>
      <c r="C24" s="12" t="s">
        <v>23</v>
      </c>
      <c r="D24" s="9">
        <f>'[1]JUNHO-2024'!E25</f>
        <v>1295998.4399999988</v>
      </c>
      <c r="E24" s="10">
        <f>D24+F24+G24+H24</f>
        <v>3504.9899999990685</v>
      </c>
      <c r="F24" s="10">
        <v>2976288.06</v>
      </c>
      <c r="G24" s="13">
        <v>-4278525</v>
      </c>
      <c r="H24" s="14">
        <v>9743.49</v>
      </c>
      <c r="I24" s="71"/>
      <c r="J24" s="62"/>
    </row>
    <row r="25" spans="1:12" ht="18.95" customHeight="1" x14ac:dyDescent="0.25">
      <c r="A25" s="6" t="s">
        <v>24</v>
      </c>
      <c r="B25" s="48"/>
      <c r="C25" s="12" t="s">
        <v>49</v>
      </c>
      <c r="D25" s="9">
        <f>'[1]JUNHO-2024'!E26</f>
        <v>1163105.08</v>
      </c>
      <c r="E25" s="10">
        <v>0</v>
      </c>
      <c r="F25" s="10">
        <v>0</v>
      </c>
      <c r="G25" s="13">
        <v>-1167449.3799999999</v>
      </c>
      <c r="H25" s="14">
        <v>4344.3</v>
      </c>
      <c r="I25" s="71"/>
      <c r="J25" s="62"/>
    </row>
    <row r="26" spans="1:12" ht="18.95" customHeight="1" thickBot="1" x14ac:dyDescent="0.3">
      <c r="A26" s="17" t="s">
        <v>50</v>
      </c>
      <c r="B26" s="18" t="s">
        <v>10</v>
      </c>
      <c r="C26" s="72" t="s">
        <v>51</v>
      </c>
      <c r="D26" s="9">
        <f>0</f>
        <v>0</v>
      </c>
      <c r="E26" s="19">
        <f>F26+G26+H26</f>
        <v>3332713.78</v>
      </c>
      <c r="F26" s="19">
        <v>3300000</v>
      </c>
      <c r="G26" s="19">
        <v>0</v>
      </c>
      <c r="H26" s="20">
        <v>32713.78</v>
      </c>
      <c r="I26" s="71"/>
      <c r="J26" s="62"/>
    </row>
    <row r="27" spans="1:12" ht="18.95" customHeight="1" x14ac:dyDescent="0.25">
      <c r="A27" s="21" t="s">
        <v>52</v>
      </c>
      <c r="B27" s="48" t="s">
        <v>53</v>
      </c>
      <c r="C27" s="22" t="s">
        <v>54</v>
      </c>
      <c r="D27" s="3">
        <f>'[1]JUNHO-2024'!E27</f>
        <v>20429543.570000004</v>
      </c>
      <c r="E27" s="23">
        <f>D27+F27+G27+H27</f>
        <v>20626498.670000006</v>
      </c>
      <c r="F27" s="24">
        <v>0</v>
      </c>
      <c r="G27" s="24">
        <v>0</v>
      </c>
      <c r="H27" s="25">
        <v>196955.1</v>
      </c>
      <c r="I27" s="62"/>
      <c r="J27" s="62"/>
    </row>
    <row r="28" spans="1:12" ht="18.95" customHeight="1" x14ac:dyDescent="0.25">
      <c r="A28" s="6" t="s">
        <v>55</v>
      </c>
      <c r="B28" s="46"/>
      <c r="C28" s="12" t="s">
        <v>56</v>
      </c>
      <c r="D28" s="9">
        <f>'[1]JUNHO-2024'!E28</f>
        <v>66949302.840000011</v>
      </c>
      <c r="E28" s="10">
        <f t="shared" si="0"/>
        <v>67571070.020000011</v>
      </c>
      <c r="F28" s="9">
        <v>0</v>
      </c>
      <c r="G28" s="9">
        <v>0</v>
      </c>
      <c r="H28" s="14">
        <v>621767.18000000005</v>
      </c>
      <c r="I28" s="62"/>
      <c r="J28" s="62"/>
    </row>
    <row r="29" spans="1:12" ht="18.95" customHeight="1" x14ac:dyDescent="0.25">
      <c r="A29" s="6" t="s">
        <v>57</v>
      </c>
      <c r="B29" s="46"/>
      <c r="C29" s="12" t="s">
        <v>58</v>
      </c>
      <c r="D29" s="9">
        <f>'[1]JUNHO-2024'!E29</f>
        <v>11336629.349999998</v>
      </c>
      <c r="E29" s="10">
        <f t="shared" si="0"/>
        <v>11510907.959999997</v>
      </c>
      <c r="F29" s="9">
        <v>0</v>
      </c>
      <c r="G29" s="9">
        <v>0</v>
      </c>
      <c r="H29" s="11">
        <v>174278.61</v>
      </c>
      <c r="I29" s="73"/>
      <c r="J29" s="62"/>
    </row>
    <row r="30" spans="1:12" ht="18.95" customHeight="1" x14ac:dyDescent="0.25">
      <c r="A30" s="6" t="s">
        <v>59</v>
      </c>
      <c r="B30" s="46"/>
      <c r="C30" s="12" t="s">
        <v>60</v>
      </c>
      <c r="D30" s="9">
        <f>'[1]JUNHO-2024'!E30</f>
        <v>9660218.6099999994</v>
      </c>
      <c r="E30" s="10">
        <f t="shared" si="0"/>
        <v>9969128.0599999987</v>
      </c>
      <c r="F30" s="10">
        <v>0</v>
      </c>
      <c r="G30" s="9">
        <v>0</v>
      </c>
      <c r="H30" s="11">
        <v>308909.45</v>
      </c>
      <c r="I30" s="62"/>
      <c r="J30" s="62"/>
    </row>
    <row r="31" spans="1:12" ht="18.95" customHeight="1" x14ac:dyDescent="0.25">
      <c r="A31" s="6" t="s">
        <v>61</v>
      </c>
      <c r="B31" s="46"/>
      <c r="C31" s="26" t="s">
        <v>62</v>
      </c>
      <c r="D31" s="9">
        <f>'[1]JUNHO-2024'!E31</f>
        <v>13196296.319999993</v>
      </c>
      <c r="E31" s="10">
        <f t="shared" si="0"/>
        <v>13571764.769999992</v>
      </c>
      <c r="F31" s="10">
        <v>0</v>
      </c>
      <c r="G31" s="10">
        <v>0</v>
      </c>
      <c r="H31" s="11">
        <v>375468.45</v>
      </c>
      <c r="I31" s="63"/>
      <c r="J31" s="62"/>
    </row>
    <row r="32" spans="1:12" ht="18.95" customHeight="1" x14ac:dyDescent="0.25">
      <c r="A32" s="6" t="s">
        <v>63</v>
      </c>
      <c r="B32" s="46"/>
      <c r="C32" s="12" t="s">
        <v>64</v>
      </c>
      <c r="D32" s="9">
        <f>'[1]JUNHO-2024'!E32</f>
        <v>13623453.069999998</v>
      </c>
      <c r="E32" s="10">
        <f t="shared" si="0"/>
        <v>14053788.089999998</v>
      </c>
      <c r="F32" s="9">
        <v>0</v>
      </c>
      <c r="G32" s="10">
        <v>0</v>
      </c>
      <c r="H32" s="11">
        <v>430335.02</v>
      </c>
      <c r="I32" s="74"/>
      <c r="J32" s="62"/>
      <c r="K32" s="67"/>
    </row>
    <row r="33" spans="1:12" ht="18.95" customHeight="1" x14ac:dyDescent="0.25">
      <c r="A33" s="6" t="s">
        <v>65</v>
      </c>
      <c r="B33" s="46"/>
      <c r="C33" s="12" t="s">
        <v>66</v>
      </c>
      <c r="D33" s="9">
        <f>'[1]JUNHO-2024'!E33</f>
        <v>20842772.959999997</v>
      </c>
      <c r="E33" s="10">
        <f t="shared" si="0"/>
        <v>21130204.579999998</v>
      </c>
      <c r="F33" s="9">
        <v>0</v>
      </c>
      <c r="G33" s="9">
        <v>0</v>
      </c>
      <c r="H33" s="14">
        <v>287431.62</v>
      </c>
      <c r="I33" s="75"/>
      <c r="J33" s="75"/>
      <c r="K33" s="66"/>
    </row>
    <row r="34" spans="1:12" ht="18.95" customHeight="1" x14ac:dyDescent="0.25">
      <c r="A34" s="6" t="s">
        <v>67</v>
      </c>
      <c r="B34" s="46"/>
      <c r="C34" s="12" t="s">
        <v>68</v>
      </c>
      <c r="D34" s="9">
        <f>'[1]JUNHO-2024'!E34</f>
        <v>19658015.57</v>
      </c>
      <c r="E34" s="10">
        <f t="shared" si="0"/>
        <v>19757877.02</v>
      </c>
      <c r="F34" s="10">
        <v>0</v>
      </c>
      <c r="G34" s="9">
        <v>0</v>
      </c>
      <c r="H34" s="14">
        <v>99861.45</v>
      </c>
      <c r="I34" s="76"/>
      <c r="J34" s="75" t="s">
        <v>69</v>
      </c>
      <c r="K34" s="65"/>
    </row>
    <row r="35" spans="1:12" ht="18.95" customHeight="1" x14ac:dyDescent="0.25">
      <c r="A35" s="6" t="s">
        <v>70</v>
      </c>
      <c r="B35" s="46"/>
      <c r="C35" s="12" t="s">
        <v>71</v>
      </c>
      <c r="D35" s="9">
        <f>'[1]JUNHO-2024'!E35</f>
        <v>66634979.92999997</v>
      </c>
      <c r="E35" s="10">
        <f t="shared" si="0"/>
        <v>67282811.909999967</v>
      </c>
      <c r="F35" s="10">
        <v>0</v>
      </c>
      <c r="G35" s="9">
        <v>0</v>
      </c>
      <c r="H35" s="14">
        <v>647831.98</v>
      </c>
      <c r="I35" s="75"/>
      <c r="J35" s="75"/>
      <c r="K35" s="65"/>
    </row>
    <row r="36" spans="1:12" ht="18.95" customHeight="1" x14ac:dyDescent="0.25">
      <c r="A36" s="6" t="s">
        <v>72</v>
      </c>
      <c r="B36" s="46"/>
      <c r="C36" s="12" t="s">
        <v>73</v>
      </c>
      <c r="D36" s="9">
        <f>'[1]JUNHO-2024'!E36</f>
        <v>2433993.42</v>
      </c>
      <c r="E36" s="10">
        <f t="shared" si="0"/>
        <v>2457943.63</v>
      </c>
      <c r="F36" s="10">
        <v>0</v>
      </c>
      <c r="G36" s="10">
        <v>0</v>
      </c>
      <c r="H36" s="14">
        <v>23950.21</v>
      </c>
      <c r="I36" s="75"/>
      <c r="J36" s="75"/>
      <c r="K36" s="65"/>
      <c r="L36" s="77"/>
    </row>
    <row r="37" spans="1:12" ht="18.95" customHeight="1" x14ac:dyDescent="0.25">
      <c r="A37" s="6" t="s">
        <v>74</v>
      </c>
      <c r="B37" s="46"/>
      <c r="C37" s="12" t="s">
        <v>75</v>
      </c>
      <c r="D37" s="9">
        <f>'[1]JUNHO-2024'!E37</f>
        <v>231287.53999999978</v>
      </c>
      <c r="E37" s="10">
        <f t="shared" si="0"/>
        <v>233171.23999999979</v>
      </c>
      <c r="F37" s="10">
        <v>0</v>
      </c>
      <c r="G37" s="9">
        <v>0</v>
      </c>
      <c r="H37" s="27">
        <v>1883.7</v>
      </c>
      <c r="I37" s="75"/>
      <c r="J37" s="75"/>
      <c r="K37" s="65"/>
    </row>
    <row r="38" spans="1:12" ht="18.95" customHeight="1" thickBot="1" x14ac:dyDescent="0.3">
      <c r="A38" s="28" t="s">
        <v>76</v>
      </c>
      <c r="B38" s="47"/>
      <c r="C38" s="29" t="s">
        <v>77</v>
      </c>
      <c r="D38" s="30">
        <f>'[1]JUNHO-2024'!E38</f>
        <v>4586826.7</v>
      </c>
      <c r="E38" s="31">
        <f t="shared" si="0"/>
        <v>4628579.38</v>
      </c>
      <c r="F38" s="31">
        <v>0</v>
      </c>
      <c r="G38" s="31">
        <v>0</v>
      </c>
      <c r="H38" s="32">
        <v>41752.68</v>
      </c>
      <c r="I38" s="75"/>
      <c r="J38" s="75"/>
      <c r="K38" s="65"/>
    </row>
    <row r="39" spans="1:12" ht="21.75" customHeight="1" x14ac:dyDescent="0.25">
      <c r="A39" s="1" t="s">
        <v>78</v>
      </c>
      <c r="B39" s="45" t="s">
        <v>79</v>
      </c>
      <c r="C39" s="33" t="s">
        <v>80</v>
      </c>
      <c r="D39" s="3">
        <f>'[1]JUNHO-2024'!E39</f>
        <v>6440995.1499999994</v>
      </c>
      <c r="E39" s="4">
        <f t="shared" si="0"/>
        <v>6526648.8099999996</v>
      </c>
      <c r="F39" s="4">
        <v>0</v>
      </c>
      <c r="G39" s="4">
        <v>0</v>
      </c>
      <c r="H39" s="34">
        <v>85653.66</v>
      </c>
      <c r="I39" s="75"/>
      <c r="J39" s="75"/>
      <c r="K39" s="65"/>
    </row>
    <row r="40" spans="1:12" ht="18.95" customHeight="1" x14ac:dyDescent="0.25">
      <c r="A40" s="6" t="s">
        <v>81</v>
      </c>
      <c r="B40" s="46"/>
      <c r="C40" s="12" t="s">
        <v>82</v>
      </c>
      <c r="D40" s="9">
        <f>'[1]JUNHO-2024'!E40</f>
        <v>14394589.509999998</v>
      </c>
      <c r="E40" s="10">
        <f t="shared" si="0"/>
        <v>14544251.989999998</v>
      </c>
      <c r="F40" s="10">
        <v>0</v>
      </c>
      <c r="G40" s="10">
        <v>0</v>
      </c>
      <c r="H40" s="11">
        <v>149662.48000000001</v>
      </c>
      <c r="I40" s="75"/>
      <c r="J40" s="75"/>
      <c r="K40" s="70"/>
    </row>
    <row r="41" spans="1:12" ht="18" customHeight="1" x14ac:dyDescent="0.25">
      <c r="A41" s="6" t="s">
        <v>83</v>
      </c>
      <c r="B41" s="46"/>
      <c r="C41" s="12" t="s">
        <v>84</v>
      </c>
      <c r="D41" s="9">
        <f>'[1]JUNHO-2024'!E41</f>
        <v>595435.15</v>
      </c>
      <c r="E41" s="10">
        <f t="shared" si="0"/>
        <v>617508.76</v>
      </c>
      <c r="F41" s="10">
        <v>0</v>
      </c>
      <c r="G41" s="10">
        <v>0</v>
      </c>
      <c r="H41" s="11">
        <v>22073.61</v>
      </c>
      <c r="I41" s="75"/>
      <c r="J41" s="75"/>
      <c r="K41" s="70"/>
    </row>
    <row r="42" spans="1:12" ht="18.95" customHeight="1" thickBot="1" x14ac:dyDescent="0.3">
      <c r="A42" s="28" t="s">
        <v>85</v>
      </c>
      <c r="B42" s="47"/>
      <c r="C42" s="29" t="s">
        <v>86</v>
      </c>
      <c r="D42" s="24">
        <f>'[1]JUNHO-2024'!E42</f>
        <v>50259.329999999871</v>
      </c>
      <c r="E42" s="31">
        <f t="shared" si="0"/>
        <v>50729.529999999868</v>
      </c>
      <c r="F42" s="31">
        <v>0</v>
      </c>
      <c r="G42" s="31">
        <v>0</v>
      </c>
      <c r="H42" s="35">
        <v>470.2</v>
      </c>
      <c r="I42" s="75"/>
      <c r="J42" s="78" t="s">
        <v>87</v>
      </c>
    </row>
    <row r="43" spans="1:12" ht="18.95" customHeight="1" x14ac:dyDescent="0.25">
      <c r="A43" s="1" t="s">
        <v>88</v>
      </c>
      <c r="B43" s="45" t="s">
        <v>89</v>
      </c>
      <c r="C43" s="33" t="s">
        <v>90</v>
      </c>
      <c r="D43" s="3">
        <f>'[1]JUNHO-2024'!E43</f>
        <v>3747029.6699999985</v>
      </c>
      <c r="E43" s="4">
        <f>D43+F43+G43+H43</f>
        <v>3939395.8599999985</v>
      </c>
      <c r="F43" s="4">
        <v>0</v>
      </c>
      <c r="G43" s="4">
        <v>0</v>
      </c>
      <c r="H43" s="36">
        <v>192366.19</v>
      </c>
      <c r="I43" s="75"/>
      <c r="J43" s="75"/>
    </row>
    <row r="44" spans="1:12" ht="18.95" customHeight="1" x14ac:dyDescent="0.25">
      <c r="A44" s="6" t="s">
        <v>91</v>
      </c>
      <c r="B44" s="46"/>
      <c r="C44" s="12" t="s">
        <v>92</v>
      </c>
      <c r="D44" s="9">
        <f>'[1]JUNHO-2024'!E44</f>
        <v>-2.6079760573338717E-10</v>
      </c>
      <c r="E44" s="10">
        <f>D44+F44+G44+H44</f>
        <v>-2.6079760573338717E-10</v>
      </c>
      <c r="F44" s="10">
        <v>0</v>
      </c>
      <c r="G44" s="10">
        <v>0</v>
      </c>
      <c r="H44" s="37">
        <v>0</v>
      </c>
      <c r="I44" s="75"/>
      <c r="J44" s="75"/>
      <c r="K44" s="77"/>
    </row>
    <row r="45" spans="1:12" ht="18.95" customHeight="1" x14ac:dyDescent="0.25">
      <c r="A45" s="6" t="s">
        <v>93</v>
      </c>
      <c r="B45" s="46"/>
      <c r="C45" s="12" t="s">
        <v>94</v>
      </c>
      <c r="D45" s="9">
        <f>'[1]JUNHO-2024'!E45</f>
        <v>31346837.899999995</v>
      </c>
      <c r="E45" s="10">
        <f>D45+F45+G45+H45</f>
        <v>31621927.859999996</v>
      </c>
      <c r="F45" s="10">
        <v>0</v>
      </c>
      <c r="G45" s="10">
        <v>0</v>
      </c>
      <c r="H45" s="38">
        <v>275089.96000000002</v>
      </c>
      <c r="I45" s="62"/>
      <c r="J45" s="75"/>
    </row>
    <row r="46" spans="1:12" ht="18.95" customHeight="1" x14ac:dyDescent="0.25">
      <c r="A46" s="6" t="s">
        <v>95</v>
      </c>
      <c r="B46" s="46"/>
      <c r="C46" s="12" t="s">
        <v>96</v>
      </c>
      <c r="D46" s="9">
        <f>'[1]JUNHO-2024'!E46</f>
        <v>4087671.2300000023</v>
      </c>
      <c r="E46" s="10">
        <f t="shared" si="0"/>
        <v>4271541.6700000027</v>
      </c>
      <c r="F46" s="10">
        <v>0</v>
      </c>
      <c r="G46" s="10">
        <v>0</v>
      </c>
      <c r="H46" s="38">
        <v>183870.44</v>
      </c>
      <c r="I46" s="62"/>
      <c r="J46" s="75"/>
    </row>
    <row r="47" spans="1:12" ht="18.95" customHeight="1" x14ac:dyDescent="0.25">
      <c r="A47" s="6" t="s">
        <v>97</v>
      </c>
      <c r="B47" s="46"/>
      <c r="C47" s="12" t="s">
        <v>98</v>
      </c>
      <c r="D47" s="9">
        <f>'[1]JUNHO-2024'!E47</f>
        <v>6051667.7600000016</v>
      </c>
      <c r="E47" s="10">
        <f t="shared" si="0"/>
        <v>6110815.9000000013</v>
      </c>
      <c r="F47" s="10">
        <v>0</v>
      </c>
      <c r="G47" s="10">
        <v>0</v>
      </c>
      <c r="H47" s="37">
        <v>59148.14</v>
      </c>
      <c r="I47" s="62"/>
      <c r="J47" s="75"/>
    </row>
    <row r="48" spans="1:12" ht="18.95" customHeight="1" x14ac:dyDescent="0.25">
      <c r="A48" s="6" t="s">
        <v>99</v>
      </c>
      <c r="B48" s="46"/>
      <c r="C48" s="12" t="s">
        <v>100</v>
      </c>
      <c r="D48" s="9">
        <f>'[1]JUNHO-2024'!E48</f>
        <v>339041.70999999921</v>
      </c>
      <c r="E48" s="10">
        <f>D48+F48+G48+H48</f>
        <v>342090.70999999921</v>
      </c>
      <c r="F48" s="9">
        <v>0</v>
      </c>
      <c r="G48" s="10">
        <v>0</v>
      </c>
      <c r="H48" s="37">
        <v>3049</v>
      </c>
      <c r="I48" s="62"/>
      <c r="J48" s="78"/>
    </row>
    <row r="49" spans="1:10" ht="18.95" customHeight="1" x14ac:dyDescent="0.25">
      <c r="A49" s="6" t="s">
        <v>101</v>
      </c>
      <c r="B49" s="46"/>
      <c r="C49" s="12" t="s">
        <v>102</v>
      </c>
      <c r="D49" s="9">
        <f>'[1]JUNHO-2024'!E49</f>
        <v>11174586.580000002</v>
      </c>
      <c r="E49" s="10">
        <f>D49+F49+G49+H49</f>
        <v>11275845.690000001</v>
      </c>
      <c r="F49" s="9">
        <v>0</v>
      </c>
      <c r="G49" s="9">
        <v>0</v>
      </c>
      <c r="H49" s="38">
        <v>101259.11</v>
      </c>
      <c r="I49" s="62"/>
    </row>
    <row r="50" spans="1:10" ht="18.95" customHeight="1" thickBot="1" x14ac:dyDescent="0.3">
      <c r="A50" s="28" t="s">
        <v>103</v>
      </c>
      <c r="B50" s="47"/>
      <c r="C50" s="29" t="s">
        <v>104</v>
      </c>
      <c r="D50" s="24">
        <f>'[1]JUNHO-2024'!E50</f>
        <v>1460636.5599999998</v>
      </c>
      <c r="E50" s="31">
        <f>D50+F50+G50+H50</f>
        <v>1480786.0699999998</v>
      </c>
      <c r="F50" s="30">
        <v>0</v>
      </c>
      <c r="G50" s="30">
        <v>0</v>
      </c>
      <c r="H50" s="39">
        <v>20149.509999999998</v>
      </c>
      <c r="I50" s="62"/>
      <c r="J50" s="78"/>
    </row>
    <row r="51" spans="1:10" ht="18.95" customHeight="1" thickBot="1" x14ac:dyDescent="0.3">
      <c r="A51" s="40" t="s">
        <v>105</v>
      </c>
      <c r="B51" s="41" t="s">
        <v>106</v>
      </c>
      <c r="C51" s="42" t="s">
        <v>107</v>
      </c>
      <c r="D51" s="3">
        <f>'[1]JUNHO-2024'!E51</f>
        <v>32525221.640000008</v>
      </c>
      <c r="E51" s="31">
        <f>D51+F51+G51+H51</f>
        <v>34849986.340000011</v>
      </c>
      <c r="F51" s="43">
        <v>2000000</v>
      </c>
      <c r="G51" s="43">
        <v>0</v>
      </c>
      <c r="H51" s="44">
        <v>324764.7</v>
      </c>
      <c r="I51" s="62"/>
      <c r="J51" s="78"/>
    </row>
    <row r="52" spans="1:10" ht="18.95" customHeight="1" thickBot="1" x14ac:dyDescent="0.3">
      <c r="A52" s="1" t="s">
        <v>108</v>
      </c>
      <c r="B52" s="79" t="s">
        <v>109</v>
      </c>
      <c r="C52" s="33" t="s">
        <v>124</v>
      </c>
      <c r="D52" s="3">
        <f>'[1]JUNHO-2024'!E52</f>
        <v>8586613.8100000005</v>
      </c>
      <c r="E52" s="19">
        <f>D52+F52+G52+H52</f>
        <v>8876655.4900000002</v>
      </c>
      <c r="F52" s="43">
        <v>0</v>
      </c>
      <c r="G52" s="43">
        <v>0</v>
      </c>
      <c r="H52" s="44">
        <v>290041.68</v>
      </c>
      <c r="I52" s="62"/>
      <c r="J52" s="78"/>
    </row>
    <row r="53" spans="1:10" ht="18.95" customHeight="1" thickBot="1" x14ac:dyDescent="0.3">
      <c r="A53" s="28" t="s">
        <v>110</v>
      </c>
      <c r="B53" s="80"/>
      <c r="C53" s="29" t="s">
        <v>111</v>
      </c>
      <c r="D53" s="3">
        <f>0</f>
        <v>0</v>
      </c>
      <c r="E53" s="43">
        <f t="shared" si="0"/>
        <v>3704365.79</v>
      </c>
      <c r="F53" s="43">
        <f>2000000+1694220</f>
        <v>3694220</v>
      </c>
      <c r="G53" s="43">
        <v>0</v>
      </c>
      <c r="H53" s="81">
        <v>10145.790000000001</v>
      </c>
      <c r="I53" s="62"/>
      <c r="J53" s="78"/>
    </row>
    <row r="54" spans="1:10" ht="18.95" customHeight="1" thickBot="1" x14ac:dyDescent="0.3">
      <c r="A54" s="82" t="s">
        <v>112</v>
      </c>
      <c r="B54" s="83"/>
      <c r="C54" s="83"/>
      <c r="D54" s="84">
        <f>SUM(D5:D53)</f>
        <v>1278031732.1000006</v>
      </c>
      <c r="E54" s="85">
        <f>SUM(E5:E53)</f>
        <v>1301640686.5999997</v>
      </c>
      <c r="F54" s="84">
        <f>SUM(F5:F53)</f>
        <v>32218511.079999998</v>
      </c>
      <c r="G54" s="86">
        <f>SUM(G5:G53)</f>
        <v>-24918028.600000001</v>
      </c>
      <c r="H54" s="87">
        <f>SUM(H5:H53)</f>
        <v>16308472.019999992</v>
      </c>
      <c r="I54" s="62"/>
      <c r="J54" s="78"/>
    </row>
    <row r="55" spans="1:10" ht="20.100000000000001" customHeight="1" x14ac:dyDescent="0.25">
      <c r="B55" s="88"/>
      <c r="F55" s="89"/>
      <c r="G55" s="89"/>
      <c r="H55" s="89"/>
      <c r="I55" s="62"/>
      <c r="J55" s="78"/>
    </row>
    <row r="56" spans="1:10" ht="20.100000000000001" customHeight="1" x14ac:dyDescent="0.25">
      <c r="A56" s="90" t="s">
        <v>125</v>
      </c>
      <c r="B56" s="90"/>
      <c r="C56" s="90"/>
      <c r="D56" s="90"/>
      <c r="E56" s="90"/>
      <c r="F56" s="90"/>
      <c r="G56" s="90"/>
      <c r="H56" s="90"/>
      <c r="I56" s="62"/>
      <c r="J56" s="78"/>
    </row>
    <row r="57" spans="1:10" ht="15" customHeight="1" x14ac:dyDescent="0.25">
      <c r="A57" s="69" t="s">
        <v>113</v>
      </c>
      <c r="B57" s="69"/>
      <c r="C57" s="69"/>
      <c r="D57" s="91" t="s">
        <v>114</v>
      </c>
      <c r="E57" s="70"/>
      <c r="F57" s="70"/>
      <c r="G57" s="89"/>
      <c r="H57" s="89"/>
      <c r="I57" s="62"/>
      <c r="J57" s="78"/>
    </row>
    <row r="58" spans="1:10" ht="15" customHeight="1" x14ac:dyDescent="0.25">
      <c r="A58" s="92" t="s">
        <v>115</v>
      </c>
      <c r="B58" s="92"/>
      <c r="C58" s="92"/>
      <c r="D58" s="93" t="s">
        <v>115</v>
      </c>
      <c r="E58" s="93"/>
      <c r="F58" s="93"/>
      <c r="G58" s="93"/>
      <c r="H58" s="93"/>
      <c r="I58" s="62"/>
      <c r="J58" s="78"/>
    </row>
    <row r="59" spans="1:10" ht="15" customHeight="1" x14ac:dyDescent="0.25">
      <c r="A59" s="94" t="s">
        <v>116</v>
      </c>
      <c r="B59" s="94"/>
      <c r="C59" s="94"/>
      <c r="D59" s="93" t="s">
        <v>117</v>
      </c>
      <c r="E59" s="93"/>
      <c r="F59" s="93"/>
      <c r="G59" s="93"/>
      <c r="H59" s="93"/>
      <c r="I59" s="62"/>
      <c r="J59" s="78"/>
    </row>
    <row r="60" spans="1:10" ht="15" customHeight="1" x14ac:dyDescent="0.25">
      <c r="A60" s="95" t="s">
        <v>118</v>
      </c>
      <c r="B60" s="95"/>
      <c r="C60" s="95"/>
      <c r="D60" s="93" t="s">
        <v>119</v>
      </c>
      <c r="E60" s="93"/>
      <c r="F60" s="93"/>
      <c r="G60" s="93"/>
      <c r="H60" s="93"/>
      <c r="I60" s="62"/>
      <c r="J60" s="78"/>
    </row>
    <row r="61" spans="1:10" ht="15" customHeight="1" x14ac:dyDescent="0.25"/>
    <row r="62" spans="1:10" ht="15.75" customHeight="1" x14ac:dyDescent="0.25">
      <c r="D62" s="96" t="s">
        <v>123</v>
      </c>
      <c r="E62" s="96"/>
      <c r="F62" s="96"/>
      <c r="G62" s="96"/>
      <c r="H62" s="96"/>
      <c r="I62" s="97"/>
      <c r="J62" s="97"/>
    </row>
    <row r="63" spans="1:10" x14ac:dyDescent="0.25">
      <c r="A63" s="98" t="s">
        <v>120</v>
      </c>
      <c r="B63" s="98"/>
      <c r="C63" s="99"/>
      <c r="D63" s="97"/>
      <c r="E63" s="97"/>
      <c r="F63" s="100"/>
      <c r="G63" s="100"/>
      <c r="H63" s="100"/>
      <c r="I63" s="97"/>
      <c r="J63" s="101"/>
    </row>
    <row r="64" spans="1:10" ht="13.5" customHeight="1" x14ac:dyDescent="0.25">
      <c r="A64" s="102" t="s">
        <v>121</v>
      </c>
      <c r="B64" s="102"/>
      <c r="C64" s="102"/>
      <c r="D64" s="103"/>
      <c r="E64" s="103"/>
      <c r="F64" s="103"/>
      <c r="G64" s="103"/>
      <c r="H64" s="103"/>
    </row>
    <row r="65" spans="1:8" ht="12.75" customHeight="1" x14ac:dyDescent="0.25">
      <c r="A65" s="104" t="s">
        <v>122</v>
      </c>
      <c r="B65" s="104"/>
      <c r="C65" s="105"/>
      <c r="D65" s="106"/>
      <c r="E65" s="106"/>
      <c r="F65" s="106"/>
      <c r="G65" s="106"/>
      <c r="H65" s="106"/>
    </row>
    <row r="66" spans="1:8" x14ac:dyDescent="0.25">
      <c r="D66" s="106"/>
      <c r="E66" s="106"/>
    </row>
    <row r="67" spans="1:8" x14ac:dyDescent="0.25">
      <c r="D67" s="106"/>
      <c r="E67" s="106"/>
    </row>
    <row r="68" spans="1:8" ht="20.100000000000001" customHeight="1" x14ac:dyDescent="0.25">
      <c r="D68" s="106"/>
      <c r="E68" s="106"/>
    </row>
    <row r="69" spans="1:8" ht="20.100000000000001" customHeight="1" x14ac:dyDescent="0.25">
      <c r="D69" s="106"/>
      <c r="E69" s="106"/>
    </row>
    <row r="70" spans="1:8" ht="20.100000000000001" customHeight="1" x14ac:dyDescent="0.25">
      <c r="D70" s="106"/>
      <c r="E70" s="106"/>
    </row>
    <row r="71" spans="1:8" ht="20.100000000000001" customHeight="1" x14ac:dyDescent="0.25"/>
    <row r="72" spans="1:8" ht="20.100000000000001" customHeight="1" x14ac:dyDescent="0.25"/>
    <row r="73" spans="1:8" ht="20.100000000000001" customHeight="1" x14ac:dyDescent="0.25"/>
    <row r="74" spans="1:8" ht="20.100000000000001" customHeight="1" x14ac:dyDescent="0.25"/>
    <row r="75" spans="1:8" ht="20.100000000000001" customHeight="1" x14ac:dyDescent="0.25"/>
  </sheetData>
  <mergeCells count="20">
    <mergeCell ref="B52:B53"/>
    <mergeCell ref="B43:B50"/>
    <mergeCell ref="A1:H1"/>
    <mergeCell ref="A2:H2"/>
    <mergeCell ref="B5:B21"/>
    <mergeCell ref="B27:B38"/>
    <mergeCell ref="B39:B42"/>
    <mergeCell ref="B24:B25"/>
    <mergeCell ref="A65:B65"/>
    <mergeCell ref="A54:C54"/>
    <mergeCell ref="A56:H56"/>
    <mergeCell ref="A58:C58"/>
    <mergeCell ref="D58:H58"/>
    <mergeCell ref="A59:C59"/>
    <mergeCell ref="D59:H59"/>
    <mergeCell ref="A60:C60"/>
    <mergeCell ref="D60:H60"/>
    <mergeCell ref="D62:H62"/>
    <mergeCell ref="A63:B63"/>
    <mergeCell ref="A64:C64"/>
  </mergeCells>
  <printOptions horizontalCentered="1"/>
  <pageMargins left="0.59055118110236227" right="0.59055118110236227" top="1.5249999999999999" bottom="0.98425196850393704" header="0.31496062992125984" footer="0.31496062992125984"/>
  <pageSetup paperSize="9" scale="60" orientation="landscape" horizontalDpi="4294967295" verticalDpi="4294967295" r:id="rId1"/>
  <headerFooter>
    <oddHeader xml:space="preserve">&amp;C
&amp;G
PREFEITURA MUNICIPAL DE BOA VISTA
REGIME DE PREVIDÊNCIA SOCIAL DOS  SERVIDORES PÚBLICOS DO MUNICÍPIO DE BOA VISTA - PRESSEM </oddHeader>
    <firstHeader>&amp;C&amp;G
PREFEITURA MUNICIPAL DE BOA VISTA
REGIME DE PREVIDÊNCIA SOCIAL DOS SERVIDORES DO MUNICÍPIO DE BOA VISTA - PRESSEM</firstHeader>
    <firstFooter xml:space="preserve">&amp;C
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CCI-Julho-2024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REGIME DE PREVIDÊNCIA SOCIAL PRESSEM</dc:creator>
  <cp:lastModifiedBy>tipressem@outlook.com</cp:lastModifiedBy>
  <cp:lastPrinted>2024-09-06T12:39:12Z</cp:lastPrinted>
  <dcterms:created xsi:type="dcterms:W3CDTF">2024-08-07T17:13:42Z</dcterms:created>
  <dcterms:modified xsi:type="dcterms:W3CDTF">2024-09-06T16:36:52Z</dcterms:modified>
</cp:coreProperties>
</file>