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rp2\Downloads\"/>
    </mc:Choice>
  </mc:AlternateContent>
  <xr:revisionPtr revIDLastSave="0" documentId="13_ncr:1_{F915A924-2BFC-4E64-921B-5CD66464BB81}" xr6:coauthVersionLast="47" xr6:coauthVersionMax="47" xr10:uidLastSave="{00000000-0000-0000-0000-000000000000}"/>
  <bookViews>
    <workbookView xWindow="-20610" yWindow="945" windowWidth="20730" windowHeight="11040" xr2:uid="{6C3DF738-2C0D-4C39-BA05-A6C20819FF7D}"/>
  </bookViews>
  <sheets>
    <sheet name="MARÇO-2025" sheetId="1" r:id="rId1"/>
  </sheets>
  <externalReferences>
    <externalReference r:id="rId2"/>
  </externalReferences>
  <definedNames>
    <definedName name="_xlnm.Print_Area" localSheetId="0">'MARÇO-2025'!$A$1:$H$55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7" i="1"/>
  <c r="E47" i="1"/>
  <c r="D47" i="1"/>
  <c r="F46" i="1"/>
  <c r="F48" i="1" s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D30" i="1"/>
  <c r="E30" i="1" s="1"/>
  <c r="E29" i="1"/>
  <c r="D29" i="1"/>
  <c r="E28" i="1"/>
  <c r="D28" i="1"/>
  <c r="E27" i="1"/>
  <c r="D27" i="1"/>
  <c r="E26" i="1"/>
  <c r="D26" i="1"/>
  <c r="E25" i="1"/>
  <c r="D25" i="1"/>
  <c r="D24" i="1"/>
  <c r="E24" i="1" s="1"/>
  <c r="E23" i="1"/>
  <c r="D23" i="1"/>
  <c r="G22" i="1"/>
  <c r="E22" i="1"/>
  <c r="D22" i="1"/>
  <c r="G21" i="1"/>
  <c r="E21" i="1"/>
  <c r="D21" i="1"/>
  <c r="E20" i="1"/>
  <c r="D20" i="1"/>
  <c r="D19" i="1"/>
  <c r="E19" i="1" s="1"/>
  <c r="E18" i="1"/>
  <c r="D18" i="1"/>
  <c r="E17" i="1"/>
  <c r="D17" i="1"/>
  <c r="E16" i="1"/>
  <c r="D16" i="1"/>
  <c r="E15" i="1"/>
  <c r="D15" i="1"/>
  <c r="E14" i="1"/>
  <c r="D14" i="1"/>
  <c r="D13" i="1"/>
  <c r="E13" i="1" s="1"/>
  <c r="G12" i="1"/>
  <c r="G48" i="1" s="1"/>
  <c r="D12" i="1"/>
  <c r="D11" i="1"/>
  <c r="E11" i="1" s="1"/>
  <c r="E10" i="1"/>
  <c r="D10" i="1"/>
  <c r="E9" i="1"/>
  <c r="D9" i="1"/>
  <c r="E8" i="1"/>
  <c r="D8" i="1"/>
  <c r="D7" i="1"/>
  <c r="E7" i="1" s="1"/>
  <c r="E6" i="1"/>
  <c r="D6" i="1"/>
  <c r="D5" i="1"/>
  <c r="D48" i="1" s="1"/>
  <c r="E4" i="1"/>
  <c r="D4" i="1"/>
  <c r="E5" i="1" l="1"/>
  <c r="E48" i="1" s="1"/>
</calcChain>
</file>

<file path=xl/sharedStrings.xml><?xml version="1.0" encoding="utf-8"?>
<sst xmlns="http://schemas.openxmlformats.org/spreadsheetml/2006/main" count="120" uniqueCount="114">
  <si>
    <t>Composição da Carteira de Investimentos - MARÇO/2025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</si>
  <si>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</si>
  <si>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</si>
  <si>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</si>
  <si>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</si>
  <si>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</si>
  <si>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</si>
  <si>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</si>
  <si>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</si>
  <si>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</si>
  <si>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</si>
  <si>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</si>
  <si>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</si>
  <si>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</si>
  <si>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</si>
  <si>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</si>
  <si>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</si>
  <si>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</si>
  <si>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</si>
  <si>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</si>
  <si>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</si>
  <si>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</si>
  <si>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</si>
  <si>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</si>
  <si>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</si>
  <si>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</si>
  <si>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</si>
  <si>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</si>
  <si>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</si>
  <si>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</si>
  <si>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</si>
  <si>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</si>
  <si>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</si>
  <si>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</si>
  <si>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</si>
  <si>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</si>
  <si>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</si>
  <si>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</si>
  <si>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</si>
  <si>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</si>
  <si>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</si>
  <si>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</si>
  <si>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</si>
  <si>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</si>
  <si>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3797-4/7917-0</t>
  </si>
  <si>
    <t>54.602.092/0001-09</t>
  </si>
  <si>
    <t>BB PREVIDENCIÁRIO RENDA FIXA TÍTULOS PÚBLICOS VÉRTICE 2026</t>
  </si>
  <si>
    <t>55.746.782/0001-02</t>
  </si>
  <si>
    <t xml:space="preserve">BB PREVIDENCIÁRIO RF TP VÉRTICE 2027 II 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</si>
  <si>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</si>
  <si>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</si>
  <si>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</si>
  <si>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</si>
  <si>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</si>
  <si>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</si>
  <si>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</si>
  <si>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 xml:space="preserve"> </t>
  </si>
  <si>
    <t>CAIXA FI BRASIL IMA-B5+ TP RF LP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</si>
  <si>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</si>
  <si>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</si>
  <si>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</si>
  <si>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</si>
  <si>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</si>
  <si>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</si>
  <si>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</si>
  <si>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</si>
  <si>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</si>
  <si>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14.508.643/0001-55</t>
  </si>
  <si>
    <t>CAIXA FIC BRASIL DISPONIBILIDADES R</t>
  </si>
  <si>
    <t>50.642.114/0001-03</t>
  </si>
  <si>
    <t>FI BRASIL 2027 X TP RF</t>
  </si>
  <si>
    <t>56.208.863/0001-03</t>
  </si>
  <si>
    <t>FI CAIXA BRASIL ESPECIAL 2027 TP RF RL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</si>
  <si>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</si>
  <si>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</si>
  <si>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</si>
  <si>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</si>
  <si>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</si>
  <si>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</si>
  <si>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</si>
  <si>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</si>
  <si>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</si>
  <si>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</si>
  <si>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</si>
  <si>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 RL</t>
  </si>
  <si>
    <t>21.838.150/0001-49</t>
  </si>
  <si>
    <t>ITAÚ INSTITUCIONAL ALOCAÇÃO DINÂMICA RF FICFI RL</t>
  </si>
  <si>
    <t>06.175.696/0001-73</t>
  </si>
  <si>
    <t>ITÁU SOBERANO RF SIMPLES FICFI</t>
  </si>
  <si>
    <t>50.302.776/0001-34</t>
  </si>
  <si>
    <t>ITAÚ ASSET NTN-B 2027 RENDA FIFXA FIF RL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</si>
  <si>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</si>
  <si>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</si>
  <si>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</si>
  <si>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</si>
  <si>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</si>
  <si>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02.097.252/0001-06</t>
  </si>
  <si>
    <t>0288/104898-1</t>
  </si>
  <si>
    <t>SAFRA MULTIDIVIDENDOS PB FICFIA</t>
  </si>
  <si>
    <t>20.441.483/0001-77</t>
  </si>
  <si>
    <t>SAFRA EXTRA BANCOS FIC RF CP</t>
  </si>
  <si>
    <t>56.225.663/0001-69</t>
  </si>
  <si>
    <t>SAFRA NTN-B 2026 CI RENDA FIXA RL</t>
  </si>
  <si>
    <t>SALDO TOTAL</t>
  </si>
  <si>
    <t>Elaborado por:</t>
  </si>
  <si>
    <t>De acordo:</t>
  </si>
  <si>
    <t>Boa Vista,  14 de Abril de 2025</t>
  </si>
  <si>
    <t>(Assinatura eletrônica)</t>
  </si>
  <si>
    <t>Odete Costa da Silva</t>
  </si>
  <si>
    <t>Adelaide Cristina Gomes de Azevedo</t>
  </si>
  <si>
    <t>Agente Administrativo</t>
  </si>
  <si>
    <t xml:space="preserve">Diretora de Administração e Finanças </t>
  </si>
  <si>
    <t>DAFI</t>
  </si>
  <si>
    <t>10.577.503/0001-88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</si>
</sst>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ED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4" fontId="4" fillId="3" borderId="8" xfId="2" applyNumberFormat="1" applyFont="1" applyFill="1" applyBorder="1" applyAlignment="1">
      <alignment horizontal="left" vertical="center" wrapText="1"/>
    </xf>
    <xf numFmtId="44" fontId="6" fillId="3" borderId="8" xfId="2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44" fontId="6" fillId="3" borderId="13" xfId="2" applyNumberFormat="1" applyFont="1" applyFill="1" applyBorder="1" applyAlignment="1">
      <alignment horizontal="left" vertical="center" wrapText="1"/>
    </xf>
    <xf numFmtId="44" fontId="6" fillId="3" borderId="14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44" fontId="7" fillId="3" borderId="14" xfId="1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4" fontId="4" fillId="3" borderId="19" xfId="2" applyNumberFormat="1" applyFont="1" applyFill="1" applyBorder="1" applyAlignment="1">
      <alignment horizontal="left" vertical="center" wrapText="1"/>
    </xf>
    <xf numFmtId="44" fontId="6" fillId="3" borderId="19" xfId="2" applyNumberFormat="1" applyFont="1" applyFill="1" applyBorder="1" applyAlignment="1">
      <alignment horizontal="left" vertical="center" wrapText="1"/>
    </xf>
    <xf numFmtId="44" fontId="6" fillId="3" borderId="20" xfId="1" applyNumberFormat="1" applyFont="1" applyFill="1" applyBorder="1" applyAlignment="1">
      <alignment vertical="center" wrapText="1"/>
    </xf>
    <xf numFmtId="44" fontId="4" fillId="3" borderId="23" xfId="2" applyNumberFormat="1" applyFont="1" applyFill="1" applyBorder="1" applyAlignment="1">
      <alignment horizontal="left" vertical="center" wrapText="1"/>
    </xf>
    <xf numFmtId="44" fontId="6" fillId="3" borderId="23" xfId="2" applyNumberFormat="1" applyFont="1" applyFill="1" applyBorder="1" applyAlignment="1">
      <alignment horizontal="left" vertical="center" wrapText="1"/>
    </xf>
    <xf numFmtId="44" fontId="6" fillId="3" borderId="24" xfId="1" applyNumberFormat="1" applyFont="1" applyFill="1" applyBorder="1" applyAlignment="1">
      <alignment vertical="center" wrapText="1"/>
    </xf>
    <xf numFmtId="44" fontId="4" fillId="3" borderId="13" xfId="2" applyNumberFormat="1" applyFont="1" applyFill="1" applyBorder="1" applyAlignment="1">
      <alignment horizontal="left" vertical="center" wrapText="1"/>
    </xf>
    <xf numFmtId="44" fontId="10" fillId="3" borderId="14" xfId="1" applyNumberFormat="1" applyFont="1" applyFill="1" applyBorder="1" applyAlignment="1">
      <alignment vertical="center" wrapText="1"/>
    </xf>
    <xf numFmtId="44" fontId="6" fillId="3" borderId="14" xfId="2" applyNumberFormat="1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44" fontId="6" fillId="3" borderId="30" xfId="2" applyNumberFormat="1" applyFont="1" applyFill="1" applyBorder="1" applyAlignment="1">
      <alignment horizontal="left" vertical="center" wrapText="1"/>
    </xf>
    <xf numFmtId="44" fontId="6" fillId="3" borderId="20" xfId="2" applyNumberFormat="1" applyFont="1" applyFill="1" applyBorder="1" applyAlignment="1">
      <alignment vertical="center" wrapText="1"/>
    </xf>
    <xf numFmtId="44" fontId="6" fillId="0" borderId="19" xfId="2" applyNumberFormat="1" applyFont="1" applyFill="1" applyBorder="1" applyAlignment="1">
      <alignment horizontal="left" vertical="center" wrapText="1"/>
    </xf>
    <xf numFmtId="166" fontId="5" fillId="0" borderId="0" xfId="0" applyNumberFormat="1" applyFont="1" applyAlignment="1">
      <alignment vertical="center" wrapText="1"/>
    </xf>
    <xf numFmtId="0" fontId="6" fillId="3" borderId="31" xfId="0" applyFont="1" applyFill="1" applyBorder="1" applyAlignment="1">
      <alignment horizontal="left" vertical="center" wrapText="1"/>
    </xf>
    <xf numFmtId="44" fontId="6" fillId="3" borderId="24" xfId="0" applyNumberFormat="1" applyFont="1" applyFill="1" applyBorder="1" applyAlignment="1">
      <alignment vertical="center" wrapText="1"/>
    </xf>
    <xf numFmtId="44" fontId="6" fillId="3" borderId="14" xfId="0" applyNumberFormat="1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left" vertical="center" wrapText="1"/>
    </xf>
    <xf numFmtId="44" fontId="4" fillId="3" borderId="30" xfId="2" applyNumberFormat="1" applyFont="1" applyFill="1" applyBorder="1" applyAlignment="1">
      <alignment horizontal="left" vertical="center" wrapText="1"/>
    </xf>
    <xf numFmtId="44" fontId="10" fillId="3" borderId="20" xfId="0" applyNumberFormat="1" applyFont="1" applyFill="1" applyBorder="1" applyAlignment="1">
      <alignment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left" vertical="center" wrapText="1"/>
    </xf>
    <xf numFmtId="44" fontId="4" fillId="3" borderId="3" xfId="2" applyNumberFormat="1" applyFont="1" applyFill="1" applyBorder="1" applyAlignment="1">
      <alignment horizontal="left" vertical="center" wrapText="1"/>
    </xf>
    <xf numFmtId="44" fontId="6" fillId="3" borderId="3" xfId="2" applyNumberFormat="1" applyFont="1" applyFill="1" applyBorder="1" applyAlignment="1">
      <alignment horizontal="left" vertical="center" wrapText="1"/>
    </xf>
    <xf numFmtId="44" fontId="6" fillId="3" borderId="4" xfId="1" applyNumberFormat="1" applyFont="1" applyFill="1" applyBorder="1" applyAlignment="1">
      <alignment vertical="center" wrapText="1"/>
    </xf>
    <xf numFmtId="44" fontId="6" fillId="3" borderId="35" xfId="1" applyNumberFormat="1" applyFont="1" applyFill="1" applyBorder="1" applyAlignment="1">
      <alignment vertical="center" wrapText="1"/>
    </xf>
    <xf numFmtId="44" fontId="6" fillId="3" borderId="37" xfId="1" applyNumberFormat="1" applyFont="1" applyFill="1" applyBorder="1" applyAlignment="1">
      <alignment vertical="center" wrapText="1"/>
    </xf>
    <xf numFmtId="0" fontId="6" fillId="0" borderId="38" xfId="0" applyFont="1" applyBorder="1" applyAlignment="1">
      <alignment horizontal="left" vertical="center" wrapText="1"/>
    </xf>
    <xf numFmtId="44" fontId="6" fillId="3" borderId="39" xfId="1" applyNumberFormat="1" applyFont="1" applyFill="1" applyBorder="1" applyAlignment="1">
      <alignment vertical="center" wrapText="1"/>
    </xf>
    <xf numFmtId="44" fontId="5" fillId="4" borderId="1" xfId="0" applyNumberFormat="1" applyFont="1" applyFill="1" applyBorder="1" applyAlignment="1">
      <alignment horizontal="left" vertical="center" wrapText="1"/>
    </xf>
    <xf numFmtId="44" fontId="9" fillId="4" borderId="1" xfId="0" applyNumberFormat="1" applyFont="1" applyFill="1" applyBorder="1" applyAlignment="1">
      <alignment horizontal="left" vertical="center"/>
    </xf>
    <xf numFmtId="44" fontId="5" fillId="4" borderId="40" xfId="0" applyNumberFormat="1" applyFont="1" applyFill="1" applyBorder="1" applyAlignment="1">
      <alignment horizontal="left" vertical="center" wrapText="1"/>
    </xf>
    <xf numFmtId="44" fontId="7" fillId="3" borderId="1" xfId="0" applyNumberFormat="1" applyFont="1" applyFill="1" applyBorder="1" applyAlignment="1">
      <alignment horizontal="left" vertical="center" wrapText="1"/>
    </xf>
    <xf numFmtId="44" fontId="9" fillId="3" borderId="40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165" fontId="6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horizontal="right" vertical="center" wrapText="1"/>
    </xf>
    <xf numFmtId="165" fontId="6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4" fontId="14" fillId="0" borderId="0" xfId="0" applyNumberFormat="1" applyFont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44" fontId="6" fillId="3" borderId="9" xfId="1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12" xfId="0" applyFont="1" applyFill="1" applyBorder="1" applyAlignment="1">
      <alignment horizontal="left" vertical="center" wrapText="1"/>
    </xf>
    <xf numFmtId="165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44" fontId="7" fillId="3" borderId="13" xfId="2" applyNumberFormat="1" applyFont="1" applyFill="1" applyBorder="1" applyAlignment="1">
      <alignment horizontal="left" vertical="center" wrapText="1"/>
    </xf>
    <xf numFmtId="43" fontId="4" fillId="3" borderId="0" xfId="1" applyFont="1" applyFill="1" applyBorder="1" applyAlignment="1">
      <alignment vertical="center" wrapText="1"/>
    </xf>
    <xf numFmtId="0" fontId="4" fillId="3" borderId="0" xfId="1" applyNumberFormat="1" applyFont="1" applyFill="1" applyBorder="1" applyAlignment="1">
      <alignment vertical="center" wrapText="1"/>
    </xf>
    <xf numFmtId="43" fontId="6" fillId="3" borderId="0" xfId="1" applyFont="1" applyFill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vertical="center" wrapText="1"/>
    </xf>
    <xf numFmtId="0" fontId="4" fillId="3" borderId="12" xfId="0" applyFont="1" applyFill="1" applyBorder="1" applyAlignment="1">
      <alignment wrapText="1"/>
    </xf>
    <xf numFmtId="44" fontId="4" fillId="3" borderId="0" xfId="0" applyNumberFormat="1" applyFont="1" applyFill="1" applyAlignment="1">
      <alignment horizontal="center" vertical="center" wrapText="1"/>
    </xf>
    <xf numFmtId="0" fontId="0" fillId="3" borderId="18" xfId="0" applyFill="1" applyBorder="1" applyAlignment="1">
      <alignment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6" fontId="4" fillId="3" borderId="0" xfId="0" applyNumberFormat="1" applyFont="1" applyFill="1" applyAlignment="1">
      <alignment vertical="center" wrapText="1"/>
    </xf>
    <xf numFmtId="0" fontId="6" fillId="3" borderId="29" xfId="0" applyFont="1" applyFill="1" applyBorder="1" applyAlignment="1">
      <alignment horizontal="left" vertical="center" wrapText="1"/>
    </xf>
    <xf numFmtId="166" fontId="5" fillId="3" borderId="0" xfId="0" applyNumberFormat="1" applyFont="1" applyFill="1" applyAlignment="1">
      <alignment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osi&#231;&#227;o%20da%20Carteira%20de%20Investimentos\2025%20-%20Composi&#231;&#227;o%20Janeiro%20a%20Dezembro%20-%202025\Composi&#231;&#227;o%20da%20Carteira%20de%20Investimentos%20-%20%20Mar&#231;o%20-%20CCI%202025.xlsx" TargetMode="External"/><Relationship Id="rId1" Type="http://schemas.openxmlformats.org/officeDocument/2006/relationships/externalLinkPath" Target="file:///Z:\Composi&#231;&#227;o%20da%20Carteira%20de%20Investimentos\2025%20-%20Composi&#231;&#227;o%20Janeiro%20a%20Dezembro%20-%202025\Composi&#231;&#227;o%20da%20Carteira%20de%20Investimentos%20-%20%20Mar&#231;o%20-%20CC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  <sheetName val="JULHO-2024"/>
      <sheetName val="AGOSTO-2024"/>
      <sheetName val="SETEMBRO-2024"/>
      <sheetName val="OUTUBRO-2024"/>
      <sheetName val="NOVEMBRO-2024"/>
      <sheetName val="DEZEMBRO-2024  "/>
      <sheetName val="JANEIRO-2025 "/>
      <sheetName val="FEVEREIRO-2025 "/>
      <sheetName val="MARÇO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E4">
            <v>118113843.75999999</v>
          </cell>
        </row>
        <row r="5">
          <cell r="E5">
            <v>19586999.16</v>
          </cell>
        </row>
        <row r="6">
          <cell r="E6">
            <v>78377754.379999936</v>
          </cell>
        </row>
        <row r="7">
          <cell r="E7">
            <v>75489283.25999999</v>
          </cell>
        </row>
        <row r="8">
          <cell r="E8">
            <v>38117874.509999983</v>
          </cell>
        </row>
        <row r="9">
          <cell r="E9">
            <v>135147937.20000002</v>
          </cell>
        </row>
        <row r="10">
          <cell r="E10">
            <v>530788.95000000985</v>
          </cell>
        </row>
        <row r="11">
          <cell r="E11">
            <v>277292874.97000003</v>
          </cell>
        </row>
        <row r="13">
          <cell r="E13">
            <v>56989982.74000001</v>
          </cell>
        </row>
        <row r="14">
          <cell r="E14">
            <v>21072123.149999999</v>
          </cell>
        </row>
        <row r="15">
          <cell r="E15">
            <v>16560652.340000007</v>
          </cell>
        </row>
        <row r="16">
          <cell r="E16">
            <v>48808067.039999984</v>
          </cell>
        </row>
        <row r="17">
          <cell r="E17">
            <v>11832038.650000004</v>
          </cell>
        </row>
        <row r="18">
          <cell r="E18">
            <v>65961533.389999993</v>
          </cell>
        </row>
        <row r="19">
          <cell r="E19">
            <v>2507747.0300000003</v>
          </cell>
        </row>
        <row r="20">
          <cell r="E20">
            <v>0.81999999999979822</v>
          </cell>
        </row>
        <row r="21">
          <cell r="E21">
            <v>371.59999999917579</v>
          </cell>
        </row>
        <row r="22">
          <cell r="E22">
            <v>25824705.060000002</v>
          </cell>
        </row>
        <row r="23">
          <cell r="E23">
            <v>7544026.3299999991</v>
          </cell>
        </row>
        <row r="24">
          <cell r="E24">
            <v>21697705.710000008</v>
          </cell>
        </row>
        <row r="25">
          <cell r="E25">
            <v>71639403.810000017</v>
          </cell>
        </row>
        <row r="26">
          <cell r="E26">
            <v>11508214.269999998</v>
          </cell>
        </row>
        <row r="27">
          <cell r="E27">
            <v>9371430.9099999983</v>
          </cell>
        </row>
        <row r="28">
          <cell r="E28">
            <v>13390207.02</v>
          </cell>
        </row>
        <row r="29">
          <cell r="E29">
            <v>34499408.720000006</v>
          </cell>
        </row>
        <row r="30">
          <cell r="E30">
            <v>22084322.499999996</v>
          </cell>
        </row>
        <row r="31">
          <cell r="E31">
            <v>75614142.579999968</v>
          </cell>
        </row>
        <row r="32">
          <cell r="E32">
            <v>8848.4899999975587</v>
          </cell>
        </row>
        <row r="33">
          <cell r="E33">
            <v>4683542.6700000009</v>
          </cell>
        </row>
        <row r="34">
          <cell r="E34">
            <v>5656592.8299999991</v>
          </cell>
        </row>
        <row r="35">
          <cell r="E35">
            <v>6661826.8000000007</v>
          </cell>
        </row>
        <row r="36">
          <cell r="E36">
            <v>15084005.819999997</v>
          </cell>
        </row>
        <row r="37">
          <cell r="E37">
            <v>585892.31000000006</v>
          </cell>
        </row>
        <row r="38">
          <cell r="E38">
            <v>54081.529999999868</v>
          </cell>
        </row>
        <row r="39">
          <cell r="E39">
            <v>3774255.8099999973</v>
          </cell>
        </row>
        <row r="40">
          <cell r="E40">
            <v>33315962.819999993</v>
          </cell>
        </row>
        <row r="41">
          <cell r="E41">
            <v>793609.04999999912</v>
          </cell>
        </row>
        <row r="42">
          <cell r="E42">
            <v>11405906.890000001</v>
          </cell>
        </row>
        <row r="43">
          <cell r="E43">
            <v>5705228.4699999997</v>
          </cell>
        </row>
        <row r="44">
          <cell r="E44">
            <v>37163271.93</v>
          </cell>
        </row>
        <row r="45">
          <cell r="E45">
            <v>8882700.4900000002</v>
          </cell>
        </row>
        <row r="46">
          <cell r="E46">
            <v>8103946.4000000004</v>
          </cell>
        </row>
        <row r="47">
          <cell r="E47">
            <v>3478697.3800000008</v>
          </cell>
        </row>
      </sheetData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55A3-6E36-432F-9EBC-CBEF4202C75C}">
  <dimension ref="A1:K70"/>
  <sheetViews>
    <sheetView tabSelected="1" zoomScale="73" zoomScaleNormal="73" workbookViewId="0">
      <selection activeCell="C4" sqref="C4"/>
    </sheetView>
  </sheetViews>
  <sheetFormatPr defaultColWidth="23" defaultRowHeight="15.75" x14ac:dyDescent="0.25"/>
  <cols>
    <col min="1" max="2" width="23" style="1"/>
    <col min="3" max="3" width="73" style="1" customWidth="1"/>
    <col min="4" max="4" width="23" style="1"/>
    <col min="5" max="5" width="23.7109375" style="1" customWidth="1"/>
    <col min="6" max="16384" width="23" style="1"/>
  </cols>
  <sheetData>
    <row r="1" spans="1:11" ht="15.75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</row>
    <row r="2" spans="1:11" ht="12.75" customHeight="1" thickBot="1" x14ac:dyDescent="0.3">
      <c r="A2" s="100"/>
      <c r="B2" s="100"/>
      <c r="C2" s="100"/>
      <c r="D2" s="100"/>
      <c r="E2" s="100"/>
      <c r="F2" s="100"/>
      <c r="G2" s="100"/>
      <c r="H2" s="100"/>
    </row>
    <row r="3" spans="1:11" ht="26.25" customHeight="1" thickBot="1" x14ac:dyDescent="0.3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11" s="74" customFormat="1" ht="20.25" customHeight="1" x14ac:dyDescent="0.25">
      <c r="A4" s="7" t="s">
        <v>9</v>
      </c>
      <c r="B4" s="96" t="s">
        <v>10</v>
      </c>
      <c r="C4" s="72" t="s">
        <v>11</v>
      </c>
      <c r="D4" s="8">
        <f>'[1]FEVEREIRO-2025 '!E4</f>
        <v>118113843.75999999</v>
      </c>
      <c r="E4" s="9">
        <f>D4+F4+G4+H4</f>
        <v>118732133.05999999</v>
      </c>
      <c r="F4" s="9">
        <v>0</v>
      </c>
      <c r="G4" s="9">
        <v>0</v>
      </c>
      <c r="H4" s="73">
        <v>618289.30000000005</v>
      </c>
    </row>
    <row r="5" spans="1:11" s="74" customFormat="1" ht="20.25" customHeight="1" x14ac:dyDescent="0.25">
      <c r="A5" s="10" t="s">
        <v>12</v>
      </c>
      <c r="B5" s="97"/>
      <c r="C5" s="75" t="s">
        <v>13</v>
      </c>
      <c r="D5" s="8">
        <f>'[1]FEVEREIRO-2025 '!E5</f>
        <v>19586999.16</v>
      </c>
      <c r="E5" s="11">
        <f>D5+F5+G5+H5</f>
        <v>19853149.469999999</v>
      </c>
      <c r="F5" s="11">
        <v>0</v>
      </c>
      <c r="G5" s="11">
        <v>0</v>
      </c>
      <c r="H5" s="12">
        <v>266150.31</v>
      </c>
    </row>
    <row r="6" spans="1:11" s="74" customFormat="1" ht="20.25" customHeight="1" x14ac:dyDescent="0.25">
      <c r="A6" s="10" t="s">
        <v>14</v>
      </c>
      <c r="B6" s="97"/>
      <c r="C6" s="75" t="s">
        <v>15</v>
      </c>
      <c r="D6" s="8">
        <f>'[1]FEVEREIRO-2025 '!E6</f>
        <v>78377754.379999936</v>
      </c>
      <c r="E6" s="11">
        <f t="shared" ref="E6:E45" si="0">D6+F6+G6+H6</f>
        <v>79811605.199999928</v>
      </c>
      <c r="F6" s="11">
        <v>0</v>
      </c>
      <c r="G6" s="11">
        <v>0</v>
      </c>
      <c r="H6" s="12">
        <v>1433850.82</v>
      </c>
    </row>
    <row r="7" spans="1:11" s="74" customFormat="1" ht="20.25" customHeight="1" x14ac:dyDescent="0.25">
      <c r="A7" s="10" t="s">
        <v>16</v>
      </c>
      <c r="B7" s="97"/>
      <c r="C7" s="75" t="s">
        <v>17</v>
      </c>
      <c r="D7" s="8">
        <f>'[1]FEVEREIRO-2025 '!E7</f>
        <v>75489283.25999999</v>
      </c>
      <c r="E7" s="11">
        <f>D7+F7+G7+H7</f>
        <v>76222845.86999999</v>
      </c>
      <c r="F7" s="11">
        <v>0</v>
      </c>
      <c r="G7" s="11">
        <v>0</v>
      </c>
      <c r="H7" s="12">
        <v>733562.61</v>
      </c>
      <c r="J7" s="76"/>
      <c r="K7" s="77"/>
    </row>
    <row r="8" spans="1:11" s="74" customFormat="1" ht="20.25" customHeight="1" x14ac:dyDescent="0.25">
      <c r="A8" s="10" t="s">
        <v>18</v>
      </c>
      <c r="B8" s="97"/>
      <c r="C8" s="75" t="s">
        <v>19</v>
      </c>
      <c r="D8" s="8">
        <f>'[1]FEVEREIRO-2025 '!E8</f>
        <v>38117874.509999983</v>
      </c>
      <c r="E8" s="11">
        <f t="shared" si="0"/>
        <v>39183833.579999983</v>
      </c>
      <c r="F8" s="11">
        <v>0</v>
      </c>
      <c r="G8" s="11">
        <v>0</v>
      </c>
      <c r="H8" s="12">
        <v>1065959.07</v>
      </c>
      <c r="J8" s="76"/>
      <c r="K8" s="78"/>
    </row>
    <row r="9" spans="1:11" s="74" customFormat="1" ht="20.25" customHeight="1" x14ac:dyDescent="0.25">
      <c r="A9" s="10" t="s">
        <v>20</v>
      </c>
      <c r="B9" s="97"/>
      <c r="C9" s="14" t="s">
        <v>21</v>
      </c>
      <c r="D9" s="8">
        <f>'[1]FEVEREIRO-2025 '!E9</f>
        <v>135147937.20000002</v>
      </c>
      <c r="E9" s="11">
        <f t="shared" si="0"/>
        <v>135629903.60000002</v>
      </c>
      <c r="F9" s="11">
        <v>0</v>
      </c>
      <c r="G9" s="11">
        <v>0</v>
      </c>
      <c r="H9" s="12">
        <v>481966.4</v>
      </c>
      <c r="J9" s="77"/>
    </row>
    <row r="10" spans="1:11" s="74" customFormat="1" ht="20.25" customHeight="1" x14ac:dyDescent="0.25">
      <c r="A10" s="10" t="s">
        <v>22</v>
      </c>
      <c r="B10" s="97"/>
      <c r="C10" s="14" t="s">
        <v>23</v>
      </c>
      <c r="D10" s="8">
        <f>'[1]FEVEREIRO-2025 '!E10</f>
        <v>530788.95000000985</v>
      </c>
      <c r="E10" s="11">
        <f>D10+F10+G10+H10</f>
        <v>171845.00000000998</v>
      </c>
      <c r="F10" s="11">
        <v>18024619.949999999</v>
      </c>
      <c r="G10" s="79">
        <v>-18443052.18</v>
      </c>
      <c r="H10" s="12">
        <v>59488.28</v>
      </c>
      <c r="J10" s="80"/>
      <c r="K10" s="77"/>
    </row>
    <row r="11" spans="1:11" s="74" customFormat="1" ht="20.25" customHeight="1" x14ac:dyDescent="0.25">
      <c r="A11" s="10" t="s">
        <v>24</v>
      </c>
      <c r="B11" s="97"/>
      <c r="C11" s="14" t="s">
        <v>25</v>
      </c>
      <c r="D11" s="8">
        <f>'[1]FEVEREIRO-2025 '!E11</f>
        <v>277292874.97000003</v>
      </c>
      <c r="E11" s="11">
        <f>D11+F11+G11+H11</f>
        <v>279999732.07000005</v>
      </c>
      <c r="F11" s="11">
        <v>0</v>
      </c>
      <c r="G11" s="11">
        <v>0</v>
      </c>
      <c r="H11" s="12">
        <v>2706857.1</v>
      </c>
      <c r="I11" s="81"/>
      <c r="J11" s="82"/>
      <c r="K11" s="77"/>
    </row>
    <row r="12" spans="1:11" s="74" customFormat="1" ht="20.25" customHeight="1" x14ac:dyDescent="0.25">
      <c r="A12" s="10" t="s">
        <v>26</v>
      </c>
      <c r="B12" s="97"/>
      <c r="C12" s="14" t="s">
        <v>27</v>
      </c>
      <c r="D12" s="8">
        <f>0</f>
        <v>0</v>
      </c>
      <c r="E12" s="11">
        <v>0</v>
      </c>
      <c r="F12" s="11">
        <v>0</v>
      </c>
      <c r="G12" s="11">
        <f>0</f>
        <v>0</v>
      </c>
      <c r="H12" s="12">
        <v>0</v>
      </c>
      <c r="I12" s="83"/>
      <c r="J12" s="76"/>
      <c r="K12" s="84"/>
    </row>
    <row r="13" spans="1:11" s="74" customFormat="1" ht="20.25" customHeight="1" x14ac:dyDescent="0.25">
      <c r="A13" s="10" t="s">
        <v>28</v>
      </c>
      <c r="B13" s="97"/>
      <c r="C13" s="14" t="s">
        <v>29</v>
      </c>
      <c r="D13" s="8">
        <f>'[1]FEVEREIRO-2025 '!E13</f>
        <v>56989982.74000001</v>
      </c>
      <c r="E13" s="11">
        <f t="shared" si="0"/>
        <v>60166727.680000007</v>
      </c>
      <c r="F13" s="11">
        <v>0</v>
      </c>
      <c r="G13" s="11">
        <v>0</v>
      </c>
      <c r="H13" s="12">
        <v>3176744.94</v>
      </c>
      <c r="J13" s="76"/>
      <c r="K13" s="77"/>
    </row>
    <row r="14" spans="1:11" s="74" customFormat="1" ht="20.25" customHeight="1" x14ac:dyDescent="0.25">
      <c r="A14" s="10" t="s">
        <v>30</v>
      </c>
      <c r="B14" s="97"/>
      <c r="C14" s="14" t="s">
        <v>31</v>
      </c>
      <c r="D14" s="8">
        <f>'[1]FEVEREIRO-2025 '!E14</f>
        <v>21072123.149999999</v>
      </c>
      <c r="E14" s="11">
        <f t="shared" si="0"/>
        <v>21229530.84</v>
      </c>
      <c r="F14" s="11">
        <v>0</v>
      </c>
      <c r="G14" s="11">
        <v>0</v>
      </c>
      <c r="H14" s="12">
        <v>157407.69</v>
      </c>
      <c r="J14" s="76"/>
      <c r="K14" s="77"/>
    </row>
    <row r="15" spans="1:11" s="74" customFormat="1" ht="20.25" customHeight="1" x14ac:dyDescent="0.25">
      <c r="A15" s="10" t="s">
        <v>32</v>
      </c>
      <c r="B15" s="97"/>
      <c r="C15" s="14" t="s">
        <v>33</v>
      </c>
      <c r="D15" s="8">
        <f>'[1]FEVEREIRO-2025 '!E15</f>
        <v>16560652.340000007</v>
      </c>
      <c r="E15" s="11">
        <f t="shared" si="0"/>
        <v>17163126.930000007</v>
      </c>
      <c r="F15" s="11">
        <v>0</v>
      </c>
      <c r="G15" s="11">
        <v>0</v>
      </c>
      <c r="H15" s="12">
        <v>602474.59</v>
      </c>
      <c r="J15" s="76"/>
      <c r="K15" s="77"/>
    </row>
    <row r="16" spans="1:11" s="74" customFormat="1" ht="20.25" customHeight="1" x14ac:dyDescent="0.25">
      <c r="A16" s="10" t="s">
        <v>34</v>
      </c>
      <c r="B16" s="97"/>
      <c r="C16" s="14" t="s">
        <v>35</v>
      </c>
      <c r="D16" s="8">
        <f>'[1]FEVEREIRO-2025 '!E16</f>
        <v>48808067.039999984</v>
      </c>
      <c r="E16" s="11">
        <f t="shared" si="0"/>
        <v>43973369.749999985</v>
      </c>
      <c r="F16" s="11">
        <v>0</v>
      </c>
      <c r="G16" s="11">
        <v>0</v>
      </c>
      <c r="H16" s="15">
        <v>-4834697.29</v>
      </c>
      <c r="J16" s="76"/>
      <c r="K16" s="77"/>
    </row>
    <row r="17" spans="1:11" s="74" customFormat="1" ht="20.25" customHeight="1" x14ac:dyDescent="0.25">
      <c r="A17" s="10" t="s">
        <v>36</v>
      </c>
      <c r="B17" s="97"/>
      <c r="C17" s="14" t="s">
        <v>37</v>
      </c>
      <c r="D17" s="8">
        <f>'[1]FEVEREIRO-2025 '!E17</f>
        <v>11832038.650000004</v>
      </c>
      <c r="E17" s="11">
        <f t="shared" si="0"/>
        <v>12015661.120000005</v>
      </c>
      <c r="F17" s="11">
        <v>0</v>
      </c>
      <c r="G17" s="11">
        <v>0</v>
      </c>
      <c r="H17" s="12">
        <v>183622.47</v>
      </c>
      <c r="J17" s="76"/>
      <c r="K17" s="77"/>
    </row>
    <row r="18" spans="1:11" s="74" customFormat="1" ht="20.25" customHeight="1" x14ac:dyDescent="0.25">
      <c r="A18" s="10" t="s">
        <v>38</v>
      </c>
      <c r="B18" s="101"/>
      <c r="C18" s="14" t="s">
        <v>39</v>
      </c>
      <c r="D18" s="8">
        <f>'[1]FEVEREIRO-2025 '!E18</f>
        <v>65961533.389999993</v>
      </c>
      <c r="E18" s="11">
        <f t="shared" si="0"/>
        <v>66630824.019999996</v>
      </c>
      <c r="F18" s="11">
        <v>0</v>
      </c>
      <c r="G18" s="11">
        <v>0</v>
      </c>
      <c r="H18" s="12">
        <v>669290.63</v>
      </c>
      <c r="J18" s="76"/>
      <c r="K18" s="77"/>
    </row>
    <row r="19" spans="1:11" s="74" customFormat="1" ht="20.25" customHeight="1" x14ac:dyDescent="0.25">
      <c r="A19" s="10" t="s">
        <v>16</v>
      </c>
      <c r="B19" s="71" t="s">
        <v>40</v>
      </c>
      <c r="C19" s="14" t="s">
        <v>41</v>
      </c>
      <c r="D19" s="8">
        <f>'[1]FEVEREIRO-2025 '!E19</f>
        <v>2507747.0300000003</v>
      </c>
      <c r="E19" s="11">
        <f t="shared" si="0"/>
        <v>9511169.1400000006</v>
      </c>
      <c r="F19" s="11">
        <v>7212861.5700000003</v>
      </c>
      <c r="G19" s="79">
        <v>-238731.83</v>
      </c>
      <c r="H19" s="12">
        <v>29292.37</v>
      </c>
      <c r="J19" s="85"/>
    </row>
    <row r="20" spans="1:11" s="74" customFormat="1" ht="20.25" customHeight="1" x14ac:dyDescent="0.25">
      <c r="A20" s="10" t="s">
        <v>22</v>
      </c>
      <c r="B20" s="71" t="s">
        <v>42</v>
      </c>
      <c r="C20" s="14" t="s">
        <v>43</v>
      </c>
      <c r="D20" s="8">
        <f>'[1]FEVEREIRO-2025 '!E20</f>
        <v>0.81999999999979822</v>
      </c>
      <c r="E20" s="11">
        <f t="shared" si="0"/>
        <v>0.81999999999979822</v>
      </c>
      <c r="F20" s="11">
        <v>0</v>
      </c>
      <c r="G20" s="11">
        <v>0</v>
      </c>
      <c r="H20" s="12">
        <v>0</v>
      </c>
      <c r="I20" s="77"/>
    </row>
    <row r="21" spans="1:11" s="74" customFormat="1" ht="20.25" customHeight="1" x14ac:dyDescent="0.25">
      <c r="A21" s="10" t="s">
        <v>22</v>
      </c>
      <c r="B21" s="71" t="s">
        <v>44</v>
      </c>
      <c r="C21" s="14" t="s">
        <v>23</v>
      </c>
      <c r="D21" s="8">
        <f>'[1]FEVEREIRO-2025 '!E21</f>
        <v>371.59999999917579</v>
      </c>
      <c r="E21" s="11">
        <f t="shared" si="0"/>
        <v>95986.089999999167</v>
      </c>
      <c r="F21" s="11">
        <v>94991.12</v>
      </c>
      <c r="G21" s="11">
        <f>0</f>
        <v>0</v>
      </c>
      <c r="H21" s="12">
        <v>623.37</v>
      </c>
      <c r="I21" s="77"/>
    </row>
    <row r="22" spans="1:11" s="74" customFormat="1" ht="20.25" customHeight="1" x14ac:dyDescent="0.25">
      <c r="A22" s="10" t="s">
        <v>45</v>
      </c>
      <c r="B22" s="97" t="s">
        <v>10</v>
      </c>
      <c r="C22" s="86" t="s">
        <v>46</v>
      </c>
      <c r="D22" s="8">
        <f>'[1]FEVEREIRO-2025 '!E22</f>
        <v>25824705.060000002</v>
      </c>
      <c r="E22" s="11">
        <f t="shared" si="0"/>
        <v>25879464.390000001</v>
      </c>
      <c r="F22" s="11">
        <v>0</v>
      </c>
      <c r="G22" s="11">
        <f>0</f>
        <v>0</v>
      </c>
      <c r="H22" s="12">
        <v>54759.33</v>
      </c>
      <c r="I22" s="87"/>
    </row>
    <row r="23" spans="1:11" s="74" customFormat="1" ht="20.25" customHeight="1" thickBot="1" x14ac:dyDescent="0.3">
      <c r="A23" s="17" t="s">
        <v>47</v>
      </c>
      <c r="B23" s="98"/>
      <c r="C23" s="88" t="s">
        <v>48</v>
      </c>
      <c r="D23" s="19">
        <f>'[1]FEVEREIRO-2025 '!E23</f>
        <v>7544026.3299999991</v>
      </c>
      <c r="E23" s="20">
        <f t="shared" si="0"/>
        <v>7578522.3499999987</v>
      </c>
      <c r="F23" s="20">
        <v>0</v>
      </c>
      <c r="G23" s="20">
        <v>0</v>
      </c>
      <c r="H23" s="21">
        <v>34496.019999999997</v>
      </c>
      <c r="I23" s="77"/>
    </row>
    <row r="24" spans="1:11" s="74" customFormat="1" ht="20.25" customHeight="1" x14ac:dyDescent="0.25">
      <c r="A24" s="7" t="s">
        <v>49</v>
      </c>
      <c r="B24" s="102" t="s">
        <v>50</v>
      </c>
      <c r="C24" s="89" t="s">
        <v>51</v>
      </c>
      <c r="D24" s="22">
        <f>'[1]FEVEREIRO-2025 '!E24</f>
        <v>21697705.710000008</v>
      </c>
      <c r="E24" s="23">
        <f t="shared" si="0"/>
        <v>21847504.920000009</v>
      </c>
      <c r="F24" s="22">
        <v>0</v>
      </c>
      <c r="G24" s="22">
        <v>0</v>
      </c>
      <c r="H24" s="24">
        <v>149799.21</v>
      </c>
      <c r="I24" s="77"/>
    </row>
    <row r="25" spans="1:11" s="74" customFormat="1" ht="20.25" customHeight="1" x14ac:dyDescent="0.25">
      <c r="A25" s="10" t="s">
        <v>52</v>
      </c>
      <c r="B25" s="103"/>
      <c r="C25" s="90" t="s">
        <v>53</v>
      </c>
      <c r="D25" s="8">
        <f>'[1]FEVEREIRO-2025 '!E25</f>
        <v>71639403.810000017</v>
      </c>
      <c r="E25" s="11">
        <f t="shared" si="0"/>
        <v>72333602.63000001</v>
      </c>
      <c r="F25" s="25">
        <v>0</v>
      </c>
      <c r="G25" s="25">
        <v>0</v>
      </c>
      <c r="H25" s="12">
        <v>694198.82</v>
      </c>
      <c r="I25" s="77"/>
    </row>
    <row r="26" spans="1:11" s="74" customFormat="1" ht="20.25" customHeight="1" x14ac:dyDescent="0.25">
      <c r="A26" s="10" t="s">
        <v>54</v>
      </c>
      <c r="B26" s="103"/>
      <c r="C26" s="90" t="s">
        <v>55</v>
      </c>
      <c r="D26" s="8">
        <f>'[1]FEVEREIRO-2025 '!E26</f>
        <v>11508214.269999998</v>
      </c>
      <c r="E26" s="11">
        <f t="shared" si="0"/>
        <v>11691524.239999998</v>
      </c>
      <c r="F26" s="25">
        <v>0</v>
      </c>
      <c r="G26" s="25">
        <v>0</v>
      </c>
      <c r="H26" s="12">
        <v>183309.97</v>
      </c>
      <c r="I26" s="77"/>
    </row>
    <row r="27" spans="1:11" s="74" customFormat="1" ht="20.25" customHeight="1" x14ac:dyDescent="0.25">
      <c r="A27" s="10" t="s">
        <v>113</v>
      </c>
      <c r="B27" s="103"/>
      <c r="C27" s="90" t="s">
        <v>57</v>
      </c>
      <c r="D27" s="8">
        <f>'[1]FEVEREIRO-2025 '!E27</f>
        <v>9371430.9099999983</v>
      </c>
      <c r="E27" s="11">
        <f t="shared" si="0"/>
        <v>9634493.879999999</v>
      </c>
      <c r="F27" s="11">
        <v>0</v>
      </c>
      <c r="G27" s="25">
        <v>0</v>
      </c>
      <c r="H27" s="12">
        <v>263062.96999999997</v>
      </c>
      <c r="I27" s="77"/>
    </row>
    <row r="28" spans="1:11" s="74" customFormat="1" ht="20.25" customHeight="1" x14ac:dyDescent="0.25">
      <c r="A28" s="10" t="s">
        <v>58</v>
      </c>
      <c r="B28" s="103"/>
      <c r="C28" s="90" t="s">
        <v>59</v>
      </c>
      <c r="D28" s="8">
        <f>'[1]FEVEREIRO-2025 '!E28</f>
        <v>13390207.02</v>
      </c>
      <c r="E28" s="11">
        <f t="shared" si="0"/>
        <v>13953274.77</v>
      </c>
      <c r="F28" s="25">
        <v>0</v>
      </c>
      <c r="G28" s="11">
        <v>0</v>
      </c>
      <c r="H28" s="12">
        <v>563067.75</v>
      </c>
      <c r="I28" s="77"/>
      <c r="J28" s="83"/>
    </row>
    <row r="29" spans="1:11" s="74" customFormat="1" ht="20.25" customHeight="1" x14ac:dyDescent="0.25">
      <c r="A29" s="10" t="s">
        <v>60</v>
      </c>
      <c r="B29" s="103"/>
      <c r="C29" s="90" t="s">
        <v>61</v>
      </c>
      <c r="D29" s="8">
        <f>'[1]FEVEREIRO-2025 '!E29</f>
        <v>34499408.720000006</v>
      </c>
      <c r="E29" s="11">
        <f t="shared" si="0"/>
        <v>32723784.290000007</v>
      </c>
      <c r="F29" s="25">
        <v>0</v>
      </c>
      <c r="G29" s="11">
        <v>0</v>
      </c>
      <c r="H29" s="26">
        <v>-1775624.43</v>
      </c>
      <c r="I29" s="91"/>
      <c r="J29" s="82"/>
    </row>
    <row r="30" spans="1:11" s="74" customFormat="1" ht="20.25" customHeight="1" x14ac:dyDescent="0.25">
      <c r="A30" s="10" t="s">
        <v>62</v>
      </c>
      <c r="B30" s="103"/>
      <c r="C30" s="90" t="s">
        <v>63</v>
      </c>
      <c r="D30" s="8">
        <f>'[1]FEVEREIRO-2025 '!E30</f>
        <v>22084322.499999996</v>
      </c>
      <c r="E30" s="11">
        <f t="shared" si="0"/>
        <v>19959988.809999995</v>
      </c>
      <c r="F30" s="11">
        <v>0</v>
      </c>
      <c r="G30" s="25">
        <v>0</v>
      </c>
      <c r="H30" s="15">
        <v>-2124333.69</v>
      </c>
      <c r="I30" s="91" t="s">
        <v>64</v>
      </c>
      <c r="J30" s="80"/>
    </row>
    <row r="31" spans="1:11" s="74" customFormat="1" ht="20.25" customHeight="1" x14ac:dyDescent="0.25">
      <c r="A31" s="10" t="s">
        <v>65</v>
      </c>
      <c r="B31" s="103"/>
      <c r="C31" s="90" t="s">
        <v>66</v>
      </c>
      <c r="D31" s="8">
        <f>'[1]FEVEREIRO-2025 '!E31</f>
        <v>75614142.579999968</v>
      </c>
      <c r="E31" s="11">
        <f t="shared" si="0"/>
        <v>76357968.219999969</v>
      </c>
      <c r="F31" s="11">
        <v>0</v>
      </c>
      <c r="G31" s="25">
        <v>0</v>
      </c>
      <c r="H31" s="12">
        <v>743825.64</v>
      </c>
      <c r="I31" s="91"/>
      <c r="J31" s="80"/>
    </row>
    <row r="32" spans="1:11" s="74" customFormat="1" ht="20.25" customHeight="1" x14ac:dyDescent="0.25">
      <c r="A32" s="10" t="s">
        <v>67</v>
      </c>
      <c r="B32" s="103"/>
      <c r="C32" s="90" t="s">
        <v>68</v>
      </c>
      <c r="D32" s="8">
        <f>'[1]FEVEREIRO-2025 '!E32</f>
        <v>8848.4899999975587</v>
      </c>
      <c r="E32" s="11">
        <f t="shared" si="0"/>
        <v>8926.3799999975581</v>
      </c>
      <c r="F32" s="11">
        <v>0</v>
      </c>
      <c r="G32" s="11">
        <v>0</v>
      </c>
      <c r="H32" s="27">
        <v>77.89</v>
      </c>
      <c r="I32" s="91"/>
      <c r="J32" s="80"/>
    </row>
    <row r="33" spans="1:10" s="74" customFormat="1" ht="20.25" customHeight="1" x14ac:dyDescent="0.25">
      <c r="A33" s="28" t="s">
        <v>69</v>
      </c>
      <c r="B33" s="103"/>
      <c r="C33" s="90" t="s">
        <v>70</v>
      </c>
      <c r="D33" s="8">
        <f>'[1]FEVEREIRO-2025 '!E33</f>
        <v>4683542.6700000009</v>
      </c>
      <c r="E33" s="11">
        <f t="shared" si="0"/>
        <v>4704768.4800000004</v>
      </c>
      <c r="F33" s="11">
        <v>0</v>
      </c>
      <c r="G33" s="11">
        <v>0</v>
      </c>
      <c r="H33" s="27">
        <v>21225.81</v>
      </c>
      <c r="I33" s="91"/>
      <c r="J33" s="80"/>
    </row>
    <row r="34" spans="1:10" s="74" customFormat="1" ht="20.25" customHeight="1" thickBot="1" x14ac:dyDescent="0.3">
      <c r="A34" s="18" t="s">
        <v>71</v>
      </c>
      <c r="B34" s="104"/>
      <c r="C34" s="92" t="s">
        <v>72</v>
      </c>
      <c r="D34" s="19">
        <f>'[1]FEVEREIRO-2025 '!E34</f>
        <v>5656592.8299999991</v>
      </c>
      <c r="E34" s="29">
        <f>D34+F34+G34+H34</f>
        <v>5682587.9699999988</v>
      </c>
      <c r="F34" s="20">
        <v>0</v>
      </c>
      <c r="G34" s="20">
        <v>0</v>
      </c>
      <c r="H34" s="30">
        <v>25995.14</v>
      </c>
      <c r="I34" s="91"/>
      <c r="J34" s="80"/>
    </row>
    <row r="35" spans="1:10" s="74" customFormat="1" ht="20.25" customHeight="1" x14ac:dyDescent="0.25">
      <c r="A35" s="7" t="s">
        <v>73</v>
      </c>
      <c r="B35" s="96" t="s">
        <v>74</v>
      </c>
      <c r="C35" s="33" t="s">
        <v>75</v>
      </c>
      <c r="D35" s="22">
        <f>'[1]FEVEREIRO-2025 '!E35</f>
        <v>6661826.8000000007</v>
      </c>
      <c r="E35" s="23">
        <f t="shared" si="0"/>
        <v>6752236.3800000008</v>
      </c>
      <c r="F35" s="23">
        <v>0</v>
      </c>
      <c r="G35" s="23">
        <v>0</v>
      </c>
      <c r="H35" s="24">
        <v>90409.58</v>
      </c>
      <c r="I35" s="91"/>
      <c r="J35" s="80"/>
    </row>
    <row r="36" spans="1:10" s="74" customFormat="1" ht="20.25" customHeight="1" x14ac:dyDescent="0.25">
      <c r="A36" s="10" t="s">
        <v>76</v>
      </c>
      <c r="B36" s="97"/>
      <c r="C36" s="14" t="s">
        <v>77</v>
      </c>
      <c r="D36" s="8">
        <f>'[1]FEVEREIRO-2025 '!E36</f>
        <v>15084005.819999997</v>
      </c>
      <c r="E36" s="9">
        <f t="shared" si="0"/>
        <v>15236293.709999997</v>
      </c>
      <c r="F36" s="11">
        <v>0</v>
      </c>
      <c r="G36" s="11">
        <v>0</v>
      </c>
      <c r="H36" s="12">
        <v>152287.89000000001</v>
      </c>
      <c r="I36" s="91"/>
      <c r="J36" s="85"/>
    </row>
    <row r="37" spans="1:10" s="74" customFormat="1" ht="20.25" customHeight="1" x14ac:dyDescent="0.25">
      <c r="A37" s="10" t="s">
        <v>78</v>
      </c>
      <c r="B37" s="97"/>
      <c r="C37" s="14" t="s">
        <v>79</v>
      </c>
      <c r="D37" s="8">
        <f>'[1]FEVEREIRO-2025 '!E37</f>
        <v>585892.31000000006</v>
      </c>
      <c r="E37" s="11">
        <f t="shared" si="0"/>
        <v>621392.02</v>
      </c>
      <c r="F37" s="11">
        <v>0</v>
      </c>
      <c r="G37" s="11">
        <v>0</v>
      </c>
      <c r="H37" s="12">
        <v>35499.71</v>
      </c>
      <c r="I37" s="91"/>
      <c r="J37" s="85"/>
    </row>
    <row r="38" spans="1:10" s="74" customFormat="1" ht="18.2" customHeight="1" thickBot="1" x14ac:dyDescent="0.3">
      <c r="A38" s="17" t="s">
        <v>80</v>
      </c>
      <c r="B38" s="98"/>
      <c r="C38" s="36" t="s">
        <v>81</v>
      </c>
      <c r="D38" s="19">
        <f>'[1]FEVEREIRO-2025 '!E38</f>
        <v>54081.529999999868</v>
      </c>
      <c r="E38" s="20">
        <f t="shared" si="0"/>
        <v>54609.119999999864</v>
      </c>
      <c r="F38" s="20">
        <v>0</v>
      </c>
      <c r="G38" s="20">
        <v>0</v>
      </c>
      <c r="H38" s="21">
        <v>527.59</v>
      </c>
      <c r="I38" s="93" t="s">
        <v>56</v>
      </c>
    </row>
    <row r="39" spans="1:10" s="74" customFormat="1" ht="20.25" customHeight="1" x14ac:dyDescent="0.25">
      <c r="A39" s="7" t="s">
        <v>82</v>
      </c>
      <c r="B39" s="96" t="s">
        <v>83</v>
      </c>
      <c r="C39" s="33" t="s">
        <v>84</v>
      </c>
      <c r="D39" s="22">
        <f>'[1]FEVEREIRO-2025 '!E39</f>
        <v>3774255.8099999973</v>
      </c>
      <c r="E39" s="23">
        <f t="shared" si="0"/>
        <v>3960771.3499999973</v>
      </c>
      <c r="F39" s="23">
        <v>0</v>
      </c>
      <c r="G39" s="23">
        <v>0</v>
      </c>
      <c r="H39" s="34">
        <v>186515.54</v>
      </c>
      <c r="I39" s="91"/>
      <c r="J39" s="82"/>
    </row>
    <row r="40" spans="1:10" s="74" customFormat="1" ht="20.25" customHeight="1" x14ac:dyDescent="0.25">
      <c r="A40" s="10" t="s">
        <v>85</v>
      </c>
      <c r="B40" s="97"/>
      <c r="C40" s="14" t="s">
        <v>86</v>
      </c>
      <c r="D40" s="8">
        <f>'[1]FEVEREIRO-2025 '!E40</f>
        <v>33315962.819999993</v>
      </c>
      <c r="E40" s="11">
        <f t="shared" si="0"/>
        <v>33588978.699999996</v>
      </c>
      <c r="F40" s="11">
        <v>0</v>
      </c>
      <c r="G40" s="11">
        <v>0</v>
      </c>
      <c r="H40" s="35">
        <v>273015.88</v>
      </c>
      <c r="I40" s="91"/>
    </row>
    <row r="41" spans="1:10" s="74" customFormat="1" ht="20.25" customHeight="1" x14ac:dyDescent="0.25">
      <c r="A41" s="10" t="s">
        <v>87</v>
      </c>
      <c r="B41" s="97"/>
      <c r="C41" s="14" t="s">
        <v>88</v>
      </c>
      <c r="D41" s="8">
        <f>'[1]FEVEREIRO-2025 '!E41</f>
        <v>793609.04999999912</v>
      </c>
      <c r="E41" s="11">
        <f t="shared" si="0"/>
        <v>801139.03999999911</v>
      </c>
      <c r="F41" s="25">
        <v>0</v>
      </c>
      <c r="G41" s="11">
        <v>0</v>
      </c>
      <c r="H41" s="35">
        <v>7529.99</v>
      </c>
      <c r="I41" s="93"/>
    </row>
    <row r="42" spans="1:10" s="74" customFormat="1" ht="20.25" customHeight="1" x14ac:dyDescent="0.25">
      <c r="A42" s="10" t="s">
        <v>89</v>
      </c>
      <c r="B42" s="97"/>
      <c r="C42" s="14" t="s">
        <v>90</v>
      </c>
      <c r="D42" s="8">
        <f>'[1]FEVEREIRO-2025 '!E42</f>
        <v>11405906.890000001</v>
      </c>
      <c r="E42" s="11">
        <f t="shared" si="0"/>
        <v>11457197.540000001</v>
      </c>
      <c r="F42" s="25">
        <v>0</v>
      </c>
      <c r="G42" s="25">
        <v>0</v>
      </c>
      <c r="H42" s="35">
        <v>51290.65</v>
      </c>
    </row>
    <row r="43" spans="1:10" s="74" customFormat="1" ht="20.25" customHeight="1" thickBot="1" x14ac:dyDescent="0.3">
      <c r="A43" s="17" t="s">
        <v>91</v>
      </c>
      <c r="B43" s="98"/>
      <c r="C43" s="36" t="s">
        <v>92</v>
      </c>
      <c r="D43" s="37">
        <f>'[1]FEVEREIRO-2025 '!E43</f>
        <v>5705228.4699999997</v>
      </c>
      <c r="E43" s="20">
        <f t="shared" si="0"/>
        <v>5413989.9399999995</v>
      </c>
      <c r="F43" s="19">
        <v>0</v>
      </c>
      <c r="G43" s="19">
        <v>0</v>
      </c>
      <c r="H43" s="38">
        <v>-291238.53000000003</v>
      </c>
      <c r="I43" s="93"/>
    </row>
    <row r="44" spans="1:10" s="74" customFormat="1" ht="20.25" customHeight="1" thickBot="1" x14ac:dyDescent="0.3">
      <c r="A44" s="39" t="s">
        <v>93</v>
      </c>
      <c r="B44" s="40" t="s">
        <v>94</v>
      </c>
      <c r="C44" s="41" t="s">
        <v>95</v>
      </c>
      <c r="D44" s="42">
        <f>'[1]FEVEREIRO-2025 '!E44</f>
        <v>37163271.93</v>
      </c>
      <c r="E44" s="43">
        <f t="shared" si="0"/>
        <v>37535808.289999999</v>
      </c>
      <c r="F44" s="43">
        <v>0</v>
      </c>
      <c r="G44" s="43">
        <v>0</v>
      </c>
      <c r="H44" s="44">
        <v>372536.36</v>
      </c>
      <c r="I44" s="93"/>
    </row>
    <row r="45" spans="1:10" s="74" customFormat="1" ht="20.25" customHeight="1" x14ac:dyDescent="0.25">
      <c r="A45" s="7" t="s">
        <v>96</v>
      </c>
      <c r="B45" s="105" t="s">
        <v>97</v>
      </c>
      <c r="C45" s="94" t="s">
        <v>98</v>
      </c>
      <c r="D45" s="22">
        <f>'[1]FEVEREIRO-2025 '!E45</f>
        <v>8882700.4900000002</v>
      </c>
      <c r="E45" s="23">
        <f t="shared" si="0"/>
        <v>9356777.2799999993</v>
      </c>
      <c r="F45" s="23">
        <v>0</v>
      </c>
      <c r="G45" s="23">
        <v>0</v>
      </c>
      <c r="H45" s="45">
        <v>474076.79</v>
      </c>
      <c r="I45" s="93"/>
    </row>
    <row r="46" spans="1:10" s="74" customFormat="1" ht="20.25" customHeight="1" x14ac:dyDescent="0.25">
      <c r="A46" s="10" t="s">
        <v>99</v>
      </c>
      <c r="B46" s="106"/>
      <c r="C46" s="95" t="s">
        <v>100</v>
      </c>
      <c r="D46" s="8">
        <f>'[1]FEVEREIRO-2025 '!E46</f>
        <v>8103946.4000000004</v>
      </c>
      <c r="E46" s="11">
        <f>D46+F46+G46+H46</f>
        <v>8181688.0700000003</v>
      </c>
      <c r="F46" s="11">
        <f>0</f>
        <v>0</v>
      </c>
      <c r="G46" s="11">
        <v>0</v>
      </c>
      <c r="H46" s="46">
        <v>77741.67</v>
      </c>
      <c r="I46" s="93"/>
    </row>
    <row r="47" spans="1:10" ht="20.25" customHeight="1" thickBot="1" x14ac:dyDescent="0.3">
      <c r="A47" s="17" t="s">
        <v>101</v>
      </c>
      <c r="B47" s="107"/>
      <c r="C47" s="47" t="s">
        <v>102</v>
      </c>
      <c r="D47" s="37">
        <f>'[1]FEVEREIRO-2025 '!E47</f>
        <v>3478697.3800000008</v>
      </c>
      <c r="E47" s="20">
        <f>D47+F47+G47+H47</f>
        <v>3485820.370000001</v>
      </c>
      <c r="F47" s="31">
        <v>0</v>
      </c>
      <c r="G47" s="20">
        <f>0</f>
        <v>0</v>
      </c>
      <c r="H47" s="48">
        <v>7122.99</v>
      </c>
      <c r="I47" s="32"/>
    </row>
    <row r="48" spans="1:10" ht="24" customHeight="1" thickBot="1" x14ac:dyDescent="0.3">
      <c r="A48" s="108" t="s">
        <v>103</v>
      </c>
      <c r="B48" s="109"/>
      <c r="C48" s="110"/>
      <c r="D48" s="49">
        <f>SUM(D4:D47)</f>
        <v>1404921809.5500002</v>
      </c>
      <c r="E48" s="50">
        <f>SUM(E4:E47)</f>
        <v>1419194557.3799999</v>
      </c>
      <c r="F48" s="51">
        <f>SUM(F4:F47)</f>
        <v>25332472.640000001</v>
      </c>
      <c r="G48" s="52">
        <f>SUM(G4:G47)</f>
        <v>-18681784.009999998</v>
      </c>
      <c r="H48" s="53">
        <f>SUM(H4:H47)</f>
        <v>7622059.2000000002</v>
      </c>
      <c r="I48" s="32"/>
    </row>
    <row r="49" spans="1:9" ht="20.25" customHeight="1" x14ac:dyDescent="0.25">
      <c r="A49" s="111"/>
      <c r="B49" s="111"/>
      <c r="C49" s="111"/>
      <c r="D49" s="111"/>
      <c r="E49" s="111"/>
      <c r="F49" s="111"/>
      <c r="G49" s="111"/>
      <c r="H49" s="111"/>
      <c r="I49" s="32"/>
    </row>
    <row r="50" spans="1:9" ht="20.25" customHeight="1" x14ac:dyDescent="0.25">
      <c r="A50" s="112" t="s">
        <v>104</v>
      </c>
      <c r="B50" s="112"/>
      <c r="C50" s="1" t="s">
        <v>105</v>
      </c>
      <c r="F50" s="113" t="s">
        <v>106</v>
      </c>
      <c r="G50" s="113"/>
      <c r="H50" s="113"/>
      <c r="I50" s="32"/>
    </row>
    <row r="51" spans="1:9" ht="20.25" customHeight="1" x14ac:dyDescent="0.25">
      <c r="A51" s="54"/>
      <c r="B51" s="54"/>
      <c r="F51" s="55"/>
      <c r="G51" s="55"/>
      <c r="H51" s="55"/>
      <c r="I51" s="32"/>
    </row>
    <row r="52" spans="1:9" ht="18.75" customHeight="1" x14ac:dyDescent="0.25">
      <c r="A52" s="111" t="s">
        <v>107</v>
      </c>
      <c r="B52" s="111"/>
      <c r="C52" s="56" t="s">
        <v>107</v>
      </c>
      <c r="F52" s="55"/>
      <c r="G52" s="55"/>
      <c r="H52" s="55"/>
      <c r="I52" s="32"/>
    </row>
    <row r="53" spans="1:9" ht="15" customHeight="1" x14ac:dyDescent="0.25">
      <c r="A53" s="100" t="s">
        <v>108</v>
      </c>
      <c r="B53" s="100"/>
      <c r="C53" s="57" t="s">
        <v>109</v>
      </c>
      <c r="D53" s="58"/>
      <c r="F53" s="55"/>
      <c r="G53" s="55"/>
      <c r="H53" s="55"/>
      <c r="I53" s="32"/>
    </row>
    <row r="54" spans="1:9" ht="13.5" customHeight="1" x14ac:dyDescent="0.25">
      <c r="A54" s="111" t="s">
        <v>110</v>
      </c>
      <c r="B54" s="111"/>
      <c r="C54" s="56" t="s">
        <v>111</v>
      </c>
      <c r="D54" s="55"/>
      <c r="E54" s="55"/>
      <c r="F54" s="55"/>
      <c r="G54" s="59"/>
      <c r="H54" s="55"/>
      <c r="I54" s="32"/>
    </row>
    <row r="55" spans="1:9" ht="20.25" customHeight="1" x14ac:dyDescent="0.25">
      <c r="C55" s="13" t="s">
        <v>112</v>
      </c>
      <c r="E55" s="16"/>
      <c r="F55" s="16"/>
      <c r="G55" s="55"/>
      <c r="H55" s="55"/>
      <c r="I55" s="32"/>
    </row>
    <row r="56" spans="1:9" ht="15" customHeight="1" x14ac:dyDescent="0.25">
      <c r="B56" s="60"/>
      <c r="C56" s="56"/>
      <c r="D56" s="60"/>
      <c r="E56" s="60"/>
      <c r="F56" s="60"/>
      <c r="G56" s="60"/>
      <c r="H56" s="60"/>
      <c r="I56" s="32"/>
    </row>
    <row r="57" spans="1:9" ht="14.25" customHeight="1" x14ac:dyDescent="0.25">
      <c r="A57" s="2"/>
      <c r="B57" s="2"/>
      <c r="C57" s="57"/>
      <c r="D57" s="57"/>
      <c r="E57" s="57"/>
      <c r="F57" s="61"/>
      <c r="G57" s="61"/>
      <c r="H57" s="61"/>
      <c r="I57" s="32"/>
    </row>
    <row r="58" spans="1:9" ht="17.25" customHeight="1" x14ac:dyDescent="0.25">
      <c r="A58" s="60"/>
      <c r="B58" s="60"/>
      <c r="C58" s="56"/>
      <c r="D58" s="60"/>
      <c r="E58" s="60"/>
      <c r="F58" s="60"/>
      <c r="G58" s="60"/>
      <c r="H58" s="60"/>
      <c r="I58" s="32"/>
    </row>
    <row r="59" spans="1:9" ht="15.75" customHeight="1" x14ac:dyDescent="0.25">
      <c r="A59" s="13"/>
      <c r="B59" s="13"/>
      <c r="C59" s="13"/>
      <c r="D59" s="13"/>
      <c r="E59" s="13"/>
      <c r="F59" s="13"/>
    </row>
    <row r="60" spans="1:9" ht="20.25" customHeight="1" x14ac:dyDescent="0.25">
      <c r="D60" s="114"/>
      <c r="E60" s="114"/>
      <c r="F60" s="114"/>
      <c r="G60" s="114"/>
      <c r="H60" s="114"/>
      <c r="I60" s="62"/>
    </row>
    <row r="61" spans="1:9" ht="15" customHeight="1" x14ac:dyDescent="0.25">
      <c r="A61" s="115"/>
      <c r="B61" s="115"/>
      <c r="C61" s="63"/>
      <c r="D61" s="114"/>
      <c r="E61" s="114"/>
      <c r="F61" s="114"/>
      <c r="G61" s="114"/>
      <c r="H61" s="114"/>
      <c r="I61" s="64"/>
    </row>
    <row r="62" spans="1:9" ht="13.5" customHeight="1" x14ac:dyDescent="0.25">
      <c r="A62" s="63"/>
      <c r="B62" s="63"/>
      <c r="C62" s="63"/>
      <c r="D62" s="65"/>
      <c r="E62" s="66"/>
      <c r="F62" s="66"/>
      <c r="G62" s="66"/>
      <c r="H62" s="66"/>
    </row>
    <row r="63" spans="1:9" ht="12" customHeight="1" x14ac:dyDescent="0.25">
      <c r="A63" s="63"/>
      <c r="B63" s="63"/>
      <c r="C63" s="67"/>
      <c r="D63" s="68"/>
      <c r="E63" s="68"/>
      <c r="F63" s="68"/>
      <c r="G63" s="68"/>
      <c r="H63" s="68"/>
      <c r="I63" s="69"/>
    </row>
    <row r="64" spans="1:9" ht="20.25" customHeight="1" x14ac:dyDescent="0.25">
      <c r="D64" s="68"/>
      <c r="E64" s="70"/>
      <c r="F64" s="68"/>
      <c r="G64" s="68"/>
      <c r="H64" s="68"/>
    </row>
    <row r="65" spans="3:8" ht="20.25" customHeight="1" x14ac:dyDescent="0.25">
      <c r="D65" s="65"/>
      <c r="E65" s="66"/>
      <c r="F65" s="66"/>
      <c r="G65" s="66"/>
      <c r="H65" s="66"/>
    </row>
    <row r="66" spans="3:8" ht="20.25" customHeight="1" x14ac:dyDescent="0.25">
      <c r="C66" s="58"/>
      <c r="D66" s="65"/>
      <c r="E66" s="66"/>
      <c r="F66" s="66"/>
      <c r="G66" s="66"/>
      <c r="H66" s="66"/>
    </row>
    <row r="70" spans="3:8" ht="20.25" customHeight="1" x14ac:dyDescent="0.25">
      <c r="C70" s="58"/>
    </row>
  </sheetData>
  <mergeCells count="17">
    <mergeCell ref="A52:B52"/>
    <mergeCell ref="A53:B53"/>
    <mergeCell ref="A54:B54"/>
    <mergeCell ref="D60:H61"/>
    <mergeCell ref="A61:B61"/>
    <mergeCell ref="B39:B43"/>
    <mergeCell ref="B45:B47"/>
    <mergeCell ref="A48:C48"/>
    <mergeCell ref="A49:H49"/>
    <mergeCell ref="A50:B50"/>
    <mergeCell ref="F50:H50"/>
    <mergeCell ref="B35:B38"/>
    <mergeCell ref="A1:H1"/>
    <mergeCell ref="A2:H2"/>
    <mergeCell ref="B4:B18"/>
    <mergeCell ref="B22:B23"/>
    <mergeCell ref="B24:B34"/>
  </mergeCells>
  <printOptions horizontalCentered="1"/>
  <pageMargins left="0.51181102362204722" right="0.51181102362204722" top="1.3779527559055118" bottom="0.78740157480314965" header="0.31496062992125984" footer="0.31496062992125984"/>
  <pageSetup paperSize="9" scale="56" orientation="landscape" horizontalDpi="4294967295" verticalDpi="4294967295" r:id="rId1"/>
  <headerFooter>
    <oddHeader>&amp;C&amp;G
PREFEITURA MUNICIPAL DE BOA VISTA
REGIME DE PREVIDÊNCIA SOCIAL DOS SERVIDORES 
PÚBLICOS DO MUNICÍPIO DE BOA VISTA - PRESSEM</oddHeader>
  </headerFooter>
  <rowBreaks count="1" manualBreakCount="1">
    <brk id="34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MARÇO-2025</vt:lpstr>
      <vt:lpstr>'MARÇO-2025'!Area_de_impressao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Pressem 061</dc:creator>
  <cp:lastModifiedBy>gcrp2pressem@outlook.com</cp:lastModifiedBy>
  <dcterms:created xsi:type="dcterms:W3CDTF">2025-04-14T12:48:35Z</dcterms:created>
  <dcterms:modified xsi:type="dcterms:W3CDTF">2025-06-27T13:13:33Z</dcterms:modified>
</cp:coreProperties>
</file>